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445" windowHeight="5445" firstSheet="3" activeTab="4"/>
  </bookViews>
  <sheets>
    <sheet name="XXXXXX" sheetId="1" state="veryHidden" r:id="rId1"/>
    <sheet name="XXXXX0" sheetId="2" state="veryHidden" r:id="rId2"/>
    <sheet name="XXXXX1" sheetId="3" state="veryHidden" r:id="rId3"/>
    <sheet name="Attach I" sheetId="4" r:id="rId4"/>
    <sheet name="Notes" sheetId="5" r:id="rId5"/>
  </sheets>
  <definedNames>
    <definedName name="_xlnm.Print_Area" localSheetId="3">'Attach I'!$A$97:$E$135</definedName>
    <definedName name="_xlnm.Print_Area" localSheetId="4">'Notes'!$A$153:$E$202</definedName>
  </definedNames>
  <calcPr fullCalcOnLoad="1"/>
</workbook>
</file>

<file path=xl/sharedStrings.xml><?xml version="1.0" encoding="utf-8"?>
<sst xmlns="http://schemas.openxmlformats.org/spreadsheetml/2006/main" count="794" uniqueCount="269">
  <si>
    <t xml:space="preserve"> RM'000 </t>
  </si>
  <si>
    <t xml:space="preserve"> Interest Income </t>
  </si>
  <si>
    <t xml:space="preserve"> Interest Expense </t>
  </si>
  <si>
    <t xml:space="preserve"> Net Interest Income </t>
  </si>
  <si>
    <t xml:space="preserve">  </t>
  </si>
  <si>
    <t>Others</t>
  </si>
  <si>
    <t xml:space="preserve"> Profit Before Taxation (and Zakat)</t>
  </si>
  <si>
    <t>Agriculture</t>
  </si>
  <si>
    <t>Mining and quarrying</t>
  </si>
  <si>
    <t>Manufacturing</t>
  </si>
  <si>
    <t>Electricity, gas and water</t>
  </si>
  <si>
    <t>Construction</t>
  </si>
  <si>
    <t>Purchase of landed property</t>
  </si>
  <si>
    <t>(of which:-</t>
  </si>
  <si>
    <t xml:space="preserve">                     Residential</t>
  </si>
  <si>
    <t xml:space="preserve">                     Non-residential)</t>
  </si>
  <si>
    <t>General commerce</t>
  </si>
  <si>
    <t>Transport, storage and communication</t>
  </si>
  <si>
    <t>Finance, insurance and business service</t>
  </si>
  <si>
    <t>Purchase of securities</t>
  </si>
  <si>
    <t>Purchase of transport vehicles</t>
  </si>
  <si>
    <t>Consumption credit</t>
  </si>
  <si>
    <t>Gross loans, advances and financing</t>
  </si>
  <si>
    <t xml:space="preserve"> Loan and Financing Loss and Provision</t>
  </si>
  <si>
    <t xml:space="preserve"> Non-Interest Income</t>
  </si>
  <si>
    <t xml:space="preserve"> Provision for Commitments and Contingencies</t>
  </si>
  <si>
    <t xml:space="preserve"> Staff Cost and Overheads</t>
  </si>
  <si>
    <t xml:space="preserve"> Taxation</t>
  </si>
  <si>
    <t xml:space="preserve"> Zakat</t>
  </si>
  <si>
    <t xml:space="preserve"> Profit Attributable to Shareholders</t>
  </si>
  <si>
    <t>Deposits from customers</t>
  </si>
  <si>
    <t>Individual Quarter</t>
  </si>
  <si>
    <t>Current</t>
  </si>
  <si>
    <t>Financial</t>
  </si>
  <si>
    <t>Quarter</t>
  </si>
  <si>
    <t>Corresponding</t>
  </si>
  <si>
    <t>Cumulative Quarter</t>
  </si>
  <si>
    <t>Year-to-date</t>
  </si>
  <si>
    <t>Preceding Year</t>
  </si>
  <si>
    <t>NOTES TO THE ACCOUNTS</t>
  </si>
  <si>
    <t xml:space="preserve">Financial </t>
  </si>
  <si>
    <t>Previous</t>
  </si>
  <si>
    <t>Year-end</t>
  </si>
  <si>
    <t>RM'000</t>
  </si>
  <si>
    <t>Direct credit substitutes</t>
  </si>
  <si>
    <t>Housing loans sold directly and indirectly to</t>
  </si>
  <si>
    <t xml:space="preserve">   Cagamas Berhad</t>
  </si>
  <si>
    <t>Obligations under underwriting agreement</t>
  </si>
  <si>
    <t>Irrevocable commitments to extend credit :</t>
  </si>
  <si>
    <t xml:space="preserve">   - maturity exceeding one year</t>
  </si>
  <si>
    <t xml:space="preserve">   - maturity not exceeding one year</t>
  </si>
  <si>
    <t>Interest rate related contracts</t>
  </si>
  <si>
    <t>Current Financial</t>
  </si>
  <si>
    <t>Group</t>
  </si>
  <si>
    <t>Previous Financial</t>
  </si>
  <si>
    <t>Principal</t>
  </si>
  <si>
    <t>Amount</t>
  </si>
  <si>
    <t>Credit</t>
  </si>
  <si>
    <t>Equivalent</t>
  </si>
  <si>
    <t>Preceding year</t>
  </si>
  <si>
    <t>The Pacific Bank Berhad</t>
  </si>
  <si>
    <t>Turnover</t>
  </si>
  <si>
    <t>Profit before taxation</t>
  </si>
  <si>
    <t>Total assets</t>
  </si>
  <si>
    <t>The Pacific Insurance Berhad</t>
  </si>
  <si>
    <t>Pac Lease Sdn. Bhd.</t>
  </si>
  <si>
    <t>Pacific Mutual Fund Berhad</t>
  </si>
  <si>
    <t>P.B. Holdings Sdn. Bhd.</t>
  </si>
  <si>
    <t>Grand Total</t>
  </si>
  <si>
    <t>Forward foreign exchange contracts</t>
  </si>
  <si>
    <t xml:space="preserve"> Basic Earnings Per Share (sen)</t>
  </si>
  <si>
    <t>P.B. Pacific Sdn. Bhd.</t>
  </si>
  <si>
    <t>P.B. Nominees (Tempatan) Sdn. Bhd.</t>
  </si>
  <si>
    <t>P.B. Nominees (Asing) Sdn. Bhd.</t>
  </si>
  <si>
    <t>Pacific Futures Sdn. Bhd.</t>
  </si>
  <si>
    <t xml:space="preserve">                  One year or less (short-term)</t>
  </si>
  <si>
    <t xml:space="preserve">                  More than one year (medium / long-term)</t>
  </si>
  <si>
    <t xml:space="preserve">      - Secured</t>
  </si>
  <si>
    <t xml:space="preserve">      - Unsecured</t>
  </si>
  <si>
    <t xml:space="preserve">     - Unsecured</t>
  </si>
  <si>
    <t xml:space="preserve">  Unaudited Profit and Loss Account </t>
  </si>
  <si>
    <t xml:space="preserve">   contingencies</t>
  </si>
  <si>
    <t xml:space="preserve">Short-term self-liquidating trade-related </t>
  </si>
  <si>
    <t xml:space="preserve">    contingencies</t>
  </si>
  <si>
    <t xml:space="preserve">Miscellaneous commitments and </t>
  </si>
  <si>
    <t>Certain transaction-related contingent items</t>
  </si>
  <si>
    <t xml:space="preserve">        - Fixed deposits and negotiable instrument of deposits</t>
  </si>
  <si>
    <t>Deposits and placements of banks and other</t>
  </si>
  <si>
    <t xml:space="preserve">     financial institutions</t>
  </si>
  <si>
    <t>Bonds and notes</t>
  </si>
  <si>
    <t xml:space="preserve">               One year or less (short-term)</t>
  </si>
  <si>
    <t xml:space="preserve">               More than one year (medium / long-term)</t>
  </si>
  <si>
    <t>Subordinated term loan</t>
  </si>
  <si>
    <t xml:space="preserve">       (WHICHEVER EARLIER)</t>
  </si>
  <si>
    <t xml:space="preserve"> Share of Profit/(Loss) in an Associated Company</t>
  </si>
  <si>
    <t>RM '000</t>
  </si>
  <si>
    <t xml:space="preserve">               Danamodal bonds</t>
  </si>
  <si>
    <t xml:space="preserve">               Danaharta bonds</t>
  </si>
  <si>
    <t>1 month</t>
  </si>
  <si>
    <t>or less</t>
  </si>
  <si>
    <t>&gt;1 - 3</t>
  </si>
  <si>
    <t>months</t>
  </si>
  <si>
    <t>&gt;3 - 6</t>
  </si>
  <si>
    <t>Items</t>
  </si>
  <si>
    <t xml:space="preserve">         - forwards</t>
  </si>
  <si>
    <t xml:space="preserve">         - swaps</t>
  </si>
  <si>
    <t xml:space="preserve">         - options</t>
  </si>
  <si>
    <t xml:space="preserve">         - futures</t>
  </si>
  <si>
    <t xml:space="preserve">        - equity futures</t>
  </si>
  <si>
    <t xml:space="preserve">        - commodity futures</t>
  </si>
  <si>
    <t xml:space="preserve">        - equity options</t>
  </si>
  <si>
    <t xml:space="preserve">  Foreign exchange related contracts</t>
  </si>
  <si>
    <t xml:space="preserve">  Interest rate related contracts</t>
  </si>
  <si>
    <t xml:space="preserve">  Equity and commodity related contracts</t>
  </si>
  <si>
    <t xml:space="preserve">  Total</t>
  </si>
  <si>
    <t>Foreign exchange, interest rate and equity and commodity related contracts are subject to market risk</t>
  </si>
  <si>
    <t>and credit risk.</t>
  </si>
  <si>
    <t xml:space="preserve">Market risk </t>
  </si>
  <si>
    <t>Market risk is the potential change in value caused by movement in market rates or prices. The contractual</t>
  </si>
  <si>
    <t xml:space="preserve">amounts stated above provide only a measure of involvement in these types of transactions and do not </t>
  </si>
  <si>
    <t xml:space="preserve">represent the amount subject to market risk. Exposure to market risk may be reduced through offsetting on </t>
  </si>
  <si>
    <t>Credit risk</t>
  </si>
  <si>
    <t xml:space="preserve">               Quoted securities</t>
  </si>
  <si>
    <t xml:space="preserve">Credit risk arises from the possibility that a counter-party may be unable to meet the terms of a contract in </t>
  </si>
  <si>
    <t xml:space="preserve">      </t>
  </si>
  <si>
    <t xml:space="preserve">     The accounting policies and method of computation in the quarterly financial statements are similar </t>
  </si>
  <si>
    <t>-</t>
  </si>
  <si>
    <t xml:space="preserve">      Group is a financial institution.</t>
  </si>
  <si>
    <t>function of maturity dates and market rates or prices</t>
  </si>
  <si>
    <t>Real Estate</t>
  </si>
  <si>
    <t xml:space="preserve">THE PACIFIC BANK BERHAD </t>
  </si>
  <si>
    <t xml:space="preserve">       In the normal course of business, the Bank and the Group make various commitments and incur </t>
  </si>
  <si>
    <t xml:space="preserve">       certain contingent liabilities with legal recourse to its customers. No material losses are anticipated </t>
  </si>
  <si>
    <t xml:space="preserve">       as a result of these transactions.</t>
  </si>
  <si>
    <t>1.  Accounting Policies</t>
  </si>
  <si>
    <t>Add / (Less) Consolidation Adjustments</t>
  </si>
  <si>
    <t>Profit / (loss) before taxation</t>
  </si>
  <si>
    <t xml:space="preserve">Unmatured forward exchange contracts are valued at forward rates at the balance sheet date, applicable </t>
  </si>
  <si>
    <t>to their respective dates of maturity and unrealised gains and lossess are recognised in the profit and loss</t>
  </si>
  <si>
    <t>accounts for the year.</t>
  </si>
  <si>
    <t>6.   The amount of profits on sale of investment securities of the Group for the current financial year</t>
  </si>
  <si>
    <t xml:space="preserve">7.   Particulars of purchase or disposal of quoted securities are exempted by the Exchange as the </t>
  </si>
  <si>
    <t xml:space="preserve"> Minority Interests</t>
  </si>
  <si>
    <t xml:space="preserve"> Profit After Taxation But Before Minority Interests</t>
  </si>
  <si>
    <t xml:space="preserve">8.   There were no changes in the business activities and long term investments of the Group for the </t>
  </si>
  <si>
    <t xml:space="preserve">      current financial period including business combination, acquisition or disposal of subsidiaries,</t>
  </si>
  <si>
    <t xml:space="preserve">10.  The business operations of the Group have not been affected by any material seasonal or cyclical </t>
  </si>
  <si>
    <t xml:space="preserve">        factors.</t>
  </si>
  <si>
    <t>(1999 : RM 438,000).</t>
  </si>
  <si>
    <t xml:space="preserve">(1999 : RM 80,000). This amount will increase or decrease over the life of the contracts, mainly as a </t>
  </si>
  <si>
    <t xml:space="preserve"> Fully Diluted Earnings Per Share (sen) </t>
  </si>
  <si>
    <t xml:space="preserve">     to those adopted in the annual financial statements for the year ended 31 December, 1999 other than</t>
  </si>
  <si>
    <t xml:space="preserve">     the change in calculation of earnings per ordinary share which is in line with the issue of MASB   </t>
  </si>
  <si>
    <t xml:space="preserve">     Standard 13 (Earnings Per Share) for financial statements covering financial periods beginning on or </t>
  </si>
  <si>
    <t xml:space="preserve">     had been recomputed based on this new accounting standard.</t>
  </si>
  <si>
    <t xml:space="preserve">     after 1 January, 2000. For comparison purpose, earnings per ordinary share for the comparative figures </t>
  </si>
  <si>
    <t>12. DEPOSITS AND PLACEMENT OF FINANCIAL INSTITUTIONS AND DEBT SECURITIES</t>
  </si>
  <si>
    <t>13. COMMITMENTS AND CONTINGENCIES</t>
  </si>
  <si>
    <t>14. VALUE OF CONTRACTS CLASSIFIED BY REMAINING PERIOD TO MATURITY / NEXT REPRICING</t>
  </si>
  <si>
    <t>16. SEGMENTAL REPORTING ON REVENUE, PROFIT AND ASSETS</t>
  </si>
  <si>
    <t>5.   There was no pre-acquisition profits for the current financial year to date.</t>
  </si>
  <si>
    <t xml:space="preserve">       to date are as follows :</t>
  </si>
  <si>
    <t xml:space="preserve">     There was no sale of properties for the current financial year to date.</t>
  </si>
  <si>
    <t>4.   There was a write-back of RM 3,163,000 in taxation due to over-provision in respect of prior year.</t>
  </si>
  <si>
    <t>HALF-YEARLY PUBLICATION</t>
  </si>
  <si>
    <t>THE PACIFIC BANK BERHAD</t>
  </si>
  <si>
    <t>ASSETS</t>
  </si>
  <si>
    <t>Cash and short-term funds</t>
  </si>
  <si>
    <t>Deposits and placements with financial institutions</t>
  </si>
  <si>
    <t>Investment securities</t>
  </si>
  <si>
    <t>Loans, advances and financing</t>
  </si>
  <si>
    <t>Other assets</t>
  </si>
  <si>
    <t>Statutory deposits with Bank Negara Malaysia</t>
  </si>
  <si>
    <t>Investment in subsidiary companies</t>
  </si>
  <si>
    <t>Investment in an associated company</t>
  </si>
  <si>
    <t>Fixed assets</t>
  </si>
  <si>
    <t>Total Assets</t>
  </si>
  <si>
    <t>LIABILITIES AND SHAREHOLDERS' FUNDS</t>
  </si>
  <si>
    <t xml:space="preserve">   financial institutions</t>
  </si>
  <si>
    <t>Bills and acceptances payable</t>
  </si>
  <si>
    <t>Other liabilities</t>
  </si>
  <si>
    <t>Total Liabilities</t>
  </si>
  <si>
    <t>Share Capital</t>
  </si>
  <si>
    <t>Reserves</t>
  </si>
  <si>
    <t>Total Shareholders' Funds</t>
  </si>
  <si>
    <t>Minority Interests</t>
  </si>
  <si>
    <t>Total Liabilities and Shareholders' Funds</t>
  </si>
  <si>
    <t>COMMITMENTS AND CONTINGENCIES</t>
  </si>
  <si>
    <t xml:space="preserve">CAPITAL ADEQUACY </t>
  </si>
  <si>
    <t xml:space="preserve">Core capital ratio </t>
  </si>
  <si>
    <t>Risk-weighted capital ratio</t>
  </si>
  <si>
    <t>Attachment I</t>
  </si>
  <si>
    <t xml:space="preserve"> Group</t>
  </si>
  <si>
    <t>Bank</t>
  </si>
  <si>
    <t xml:space="preserve">             For the Financial Quarter Ended 30 June, 2000</t>
  </si>
  <si>
    <t/>
  </si>
  <si>
    <t xml:space="preserve"> Islamic Banking Operating Income</t>
  </si>
  <si>
    <t xml:space="preserve">      Risk-weighted exposures of the Group as at 30 June, 2000 are as follows : </t>
  </si>
  <si>
    <t xml:space="preserve">      Risk-weighted exposures of the Company as at 30 June, 2000 are as follows : </t>
  </si>
  <si>
    <t>Non-performing during the period / year</t>
  </si>
  <si>
    <t>Amount sold to Danaharta</t>
  </si>
  <si>
    <t>Recoveries</t>
  </si>
  <si>
    <t>Amount written off</t>
  </si>
  <si>
    <t xml:space="preserve"> Total net non-performing loans  </t>
  </si>
  <si>
    <t xml:space="preserve">  (as % of total loans)*</t>
  </si>
  <si>
    <t xml:space="preserve">  * net of specific provision and </t>
  </si>
  <si>
    <t xml:space="preserve">     interest-in-suspense</t>
  </si>
  <si>
    <t xml:space="preserve">Group </t>
  </si>
  <si>
    <t>General Provision</t>
  </si>
  <si>
    <t>Provision made during the period / year</t>
  </si>
  <si>
    <t>Specific Provision</t>
  </si>
  <si>
    <t>Amount recovered</t>
  </si>
  <si>
    <t>Amount written-off</t>
  </si>
  <si>
    <t>Interest-in-suspense</t>
  </si>
  <si>
    <t>Amount arising during the period / year</t>
  </si>
  <si>
    <t>Profit before provision</t>
  </si>
  <si>
    <t xml:space="preserve"> Operating Income</t>
  </si>
  <si>
    <t xml:space="preserve"> 0perating income</t>
  </si>
  <si>
    <t xml:space="preserve"> Profit before provision</t>
  </si>
  <si>
    <t>2.   There was no exceptional item for the financial period ended 30 June, 2000.</t>
  </si>
  <si>
    <t>3.   There was no extraordinary item for the financial period ended 30 June, 2000.</t>
  </si>
  <si>
    <t xml:space="preserve">               Malaysian Government securities</t>
  </si>
  <si>
    <t xml:space="preserve">               Khazanah bonds</t>
  </si>
  <si>
    <t xml:space="preserve">11.  There was an increase of 825,600 shares pursuant to the Employees Share Option Scheme during the </t>
  </si>
  <si>
    <t>of credit risk, measured in terms of the cost to replace the profitable contracts, was RM 3,118,000</t>
  </si>
  <si>
    <t>15. There was no pending material litigation as at 30 June, 2000.</t>
  </si>
  <si>
    <t>As at 30 June, 2000 / 31 December, 1999</t>
  </si>
  <si>
    <t xml:space="preserve">  (and financing)* as at 30 June, 2000 / 31 December, 1999</t>
  </si>
  <si>
    <t>As at 30 June,2000 / 31 December, 1999</t>
  </si>
  <si>
    <t>Provision made at initial sale</t>
  </si>
  <si>
    <t xml:space="preserve">               Private debt securities</t>
  </si>
  <si>
    <t xml:space="preserve">               Bankers acceptances</t>
  </si>
  <si>
    <t>and off-balance sheet positions. As at end of the financial period 30 June, 2000, the amount of</t>
  </si>
  <si>
    <t>which the Bank has a gain position. As at end of the financial period 30 June, 2000, the amount</t>
  </si>
  <si>
    <t xml:space="preserve">SEGMENTAL REPORTING ON LOANS, ADVANCES AND FINANCING ANALYSED BY THEIR ECONOMIC </t>
  </si>
  <si>
    <t>PURPOSES</t>
  </si>
  <si>
    <t>NON-PERFORMING LOANS</t>
  </si>
  <si>
    <t>Provision for bad and doubtful debts and financing</t>
  </si>
  <si>
    <t xml:space="preserve">   - specific</t>
  </si>
  <si>
    <t xml:space="preserve">   - general</t>
  </si>
  <si>
    <t>Net loans, advances and financing</t>
  </si>
  <si>
    <t xml:space="preserve"> LOAN LOSS PROVISION</t>
  </si>
  <si>
    <t>AMOUNT RECOVERABLE FROM DANAHARTA</t>
  </si>
  <si>
    <t xml:space="preserve">        financial period ended 30 June, 2000. The share option scheme expired on 29 June, 2000.</t>
  </si>
  <si>
    <t xml:space="preserve">         favourable result.</t>
  </si>
  <si>
    <t>20.   No dividend has been recommended.</t>
  </si>
  <si>
    <t xml:space="preserve">       business to Malayan Banking Berhad.</t>
  </si>
  <si>
    <t>contracts which were not hedged and, hence, exposed to market risk was RM 8,736,000</t>
  </si>
  <si>
    <t>As at 1 April, 2000 / 1 January, 1999</t>
  </si>
  <si>
    <t xml:space="preserve">         profit before tax for this quarter amounted to RM36.7 million as against RM43.4 million for the</t>
  </si>
  <si>
    <t xml:space="preserve">         tax of RM35.1 million for this quarter as against RM33.5 million the previous quarter.  The Group's</t>
  </si>
  <si>
    <t xml:space="preserve">17.   The main contribution to the Group's profit is from the Bank.  The Bank recorded a profit before </t>
  </si>
  <si>
    <t xml:space="preserve">         preceeding quarter.  The slight decline in profit is attributed to a subsidiary recording less</t>
  </si>
  <si>
    <t xml:space="preserve">18.   The Bank continued to show improvement in profit against the backdrop of better margins </t>
  </si>
  <si>
    <t xml:space="preserve">         and lower loan loss provision.   Other than one subsidiary mentioned under Note 17 above, </t>
  </si>
  <si>
    <t xml:space="preserve">         all other subsidiaries showed increase in profits. </t>
  </si>
  <si>
    <t xml:space="preserve">19.   With the underlying improvement and recovery in the economy and business environment, </t>
  </si>
  <si>
    <t xml:space="preserve">9.   The Bank and Malayan Banking Berhad are currently negotiating for the sale of its banking </t>
  </si>
  <si>
    <t xml:space="preserve">      restructuring and discontinuing operations other than that as disclosed in Note 9.</t>
  </si>
  <si>
    <t>30/6/2000</t>
  </si>
  <si>
    <t>30/6/1999</t>
  </si>
  <si>
    <t>31/12/1999</t>
  </si>
  <si>
    <t>Related accounting policies</t>
  </si>
  <si>
    <t>Unaudited Balance Sheet as at 30 June, 2000</t>
  </si>
  <si>
    <t xml:space="preserve">        effects of the ongoing bank merger programme.</t>
  </si>
  <si>
    <t xml:space="preserve">        the Group is optimistic of continued profitability and good performance notwithstanding the </t>
  </si>
  <si>
    <t>BY ORDER OF THE BOARD</t>
  </si>
  <si>
    <t>CHEONG HENG CHOY (MACPA 1727)</t>
  </si>
  <si>
    <t>Company Secretary</t>
  </si>
</sst>
</file>

<file path=xl/styles.xml><?xml version="1.0" encoding="utf-8"?>
<styleSheet xmlns="http://schemas.openxmlformats.org/spreadsheetml/2006/main">
  <numFmts count="8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_)\ ;\(#,##0\)\ "/>
    <numFmt numFmtId="185" formatCode="#,##0.00_)\ ;\(#,##0.00\)\ "/>
    <numFmt numFmtId="186" formatCode="#,##0.0_)\ ;\(#,##0.0\)\ "/>
    <numFmt numFmtId="187" formatCode="0.0"/>
    <numFmt numFmtId="188" formatCode="#,##0.0"/>
    <numFmt numFmtId="189" formatCode="0.0%"/>
    <numFmt numFmtId="190" formatCode="#,##0.0_);[Red]\(#,##0.0\)"/>
    <numFmt numFmtId="191" formatCode="_(* #,##0.0_);_(* \(#,##0.0\);_(* &quot;-&quot;??_);_(@_)"/>
    <numFmt numFmtId="192" formatCode="_(* #,##0_);_(* \(#,##0\);_(* &quot;-&quot;??_);_(@_)"/>
    <numFmt numFmtId="193" formatCode="#,##0.000_);[Red]\(#,##0.000\)"/>
    <numFmt numFmtId="194" formatCode="0_);\(0\)"/>
    <numFmt numFmtId="195" formatCode="&quot;$&quot;#,##0.00"/>
    <numFmt numFmtId="196" formatCode="\1."/>
    <numFmt numFmtId="197" formatCode="mmm\-yyyy"/>
    <numFmt numFmtId="198" formatCode="mmmm\-yyyy"/>
    <numFmt numFmtId="199" formatCode="mmmm\ yyyy"/>
    <numFmt numFmtId="200" formatCode="mmmm\-yy"/>
    <numFmt numFmtId="201" formatCode="#,##0.000"/>
    <numFmt numFmtId="202" formatCode="#,##0.0000"/>
    <numFmt numFmtId="203" formatCode="#,##0.00000"/>
    <numFmt numFmtId="204" formatCode="#,##0.000000"/>
    <numFmt numFmtId="205" formatCode="mmmm\ d\,\ yyyy"/>
    <numFmt numFmtId="206" formatCode="00000"/>
    <numFmt numFmtId="207" formatCode="&quot;Rm &quot;#,##0_);\(&quot;Rm &quot;#,##0\)"/>
    <numFmt numFmtId="208" formatCode="&quot;Rm &quot;#,##0_);[Red]\(&quot;Rm &quot;#,##0\)"/>
    <numFmt numFmtId="209" formatCode="&quot;Rm &quot;#,##0.00_);\(&quot;Rm &quot;#,##0.00\)"/>
    <numFmt numFmtId="210" formatCode="&quot;Rm &quot;#,##0.00_);[Red]\(&quot;Rm &quot;#,##0.00\)"/>
    <numFmt numFmtId="211" formatCode="_(&quot;Rm &quot;* #,##0_);_(&quot;Rm &quot;* \(#,##0\);_(&quot;Rm &quot;* &quot;-&quot;_);_(@_)"/>
    <numFmt numFmtId="212" formatCode="_(&quot;Rm &quot;* #,##0.00_);_(&quot;Rm &quot;* \(#,##0.00\);_(&quot;Rm &quot;* &quot;-&quot;??_);_(@_)"/>
    <numFmt numFmtId="213" formatCode="&quot;Rm&quot;#,##0_);\(&quot;Rm&quot;#,##0\)"/>
    <numFmt numFmtId="214" formatCode="&quot;Rm&quot;#,##0_);[Red]\(&quot;Rm&quot;#,##0\)"/>
    <numFmt numFmtId="215" formatCode="&quot;Rm&quot;#,##0.00_);\(&quot;Rm&quot;#,##0.00\)"/>
    <numFmt numFmtId="216" formatCode="&quot;Rm&quot;#,##0.00_);[Red]\(&quot;Rm&quot;#,##0.00\)"/>
    <numFmt numFmtId="217" formatCode="_(&quot;Rm&quot;* #,##0_);_(&quot;Rm&quot;* \(#,##0\);_(&quot;Rm&quot;* &quot;-&quot;_);_(@_)"/>
    <numFmt numFmtId="218" formatCode="_(&quot;Rm&quot;* #,##0.00_);_(&quot;Rm&quot;* \(#,##0.00\);_(&quot;Rm&quot;* &quot;-&quot;??_);_(@_)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%"/>
    <numFmt numFmtId="225" formatCode="0.0000000000"/>
    <numFmt numFmtId="226" formatCode="0.00000000000"/>
    <numFmt numFmtId="227" formatCode="0.000000000"/>
    <numFmt numFmtId="228" formatCode="0.00000000"/>
    <numFmt numFmtId="229" formatCode="_(* #,##0.000_);_(* \(#,##0.000\);_(* &quot;-&quot;??_);_(@_)"/>
    <numFmt numFmtId="230" formatCode="_(* #,##0.0000_);_(* \(#,##0.0000\);_(* &quot;-&quot;??_);_(@_)"/>
    <numFmt numFmtId="231" formatCode="_(* #,##0.000000_);_(* \(#,##0.000000\);_(* &quot;-&quot;??_);_(@_)"/>
    <numFmt numFmtId="232" formatCode="_(* #,##0.00000_);_(* \(#,##0.00000\);_(* &quot;-&quot;??_);_(@_)"/>
    <numFmt numFmtId="233" formatCode="#,##0.0000_);[Red]\(#,##0.0000\)"/>
    <numFmt numFmtId="234" formatCode="#,##0.00000_);[Red]\(#,##0.00000\)"/>
    <numFmt numFmtId="235" formatCode="#,##0.000000_);[Red]\(#,##0.000000\)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Book Antiqua"/>
      <family val="1"/>
    </font>
    <font>
      <sz val="11"/>
      <name val="MS Sans Serif"/>
      <family val="2"/>
    </font>
    <font>
      <u val="single"/>
      <sz val="11"/>
      <name val="MS Sans Serif"/>
      <family val="2"/>
    </font>
    <font>
      <sz val="12"/>
      <name val="Book Antiqua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Courier"/>
      <family val="0"/>
    </font>
    <font>
      <sz val="10"/>
      <color indexed="8"/>
      <name val="Arial"/>
      <family val="2"/>
    </font>
    <font>
      <sz val="8"/>
      <name val="Times New Roman"/>
      <family val="0"/>
    </font>
    <font>
      <sz val="8"/>
      <name val="Arial"/>
      <family val="2"/>
    </font>
    <font>
      <sz val="12"/>
      <name val="·s²Ó©úÅé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Geneva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9"/>
      <name val="Times New Roman"/>
      <family val="0"/>
    </font>
    <font>
      <sz val="8"/>
      <name val="MS Sans Serif"/>
      <family val="0"/>
    </font>
    <font>
      <sz val="10"/>
      <name val="Antique Olive"/>
      <family val="0"/>
    </font>
    <font>
      <sz val="10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Helvetica"/>
      <family val="2"/>
    </font>
    <font>
      <sz val="12"/>
      <name val="Univers Condensed"/>
      <family val="2"/>
    </font>
    <font>
      <sz val="9.85"/>
      <name val="Times New Roman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>
      <alignment/>
      <protection locked="0"/>
    </xf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 locked="0"/>
    </xf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1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0" applyProtection="0">
      <alignment/>
    </xf>
    <xf numFmtId="0" fontId="12" fillId="0" borderId="0" applyProtection="0">
      <alignment/>
    </xf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0" borderId="0">
      <alignment/>
      <protection locked="0"/>
    </xf>
    <xf numFmtId="42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 horizontal="center"/>
      <protection locked="0"/>
    </xf>
    <xf numFmtId="44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ill="0" applyBorder="0" applyAlignment="0">
      <protection/>
    </xf>
    <xf numFmtId="2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Fill="0" applyBorder="0" applyAlignment="0"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7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3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8" fontId="14" fillId="0" borderId="0">
      <alignment horizontal="right" vertical="top"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7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37" fontId="10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3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3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3" fontId="14" fillId="0" borderId="0">
      <alignment/>
      <protection/>
    </xf>
    <xf numFmtId="0" fontId="32" fillId="0" borderId="0">
      <alignment/>
      <protection/>
    </xf>
    <xf numFmtId="3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38" fontId="14" fillId="0" borderId="0">
      <alignment horizontal="right" vertical="top"/>
      <protection/>
    </xf>
    <xf numFmtId="0" fontId="13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10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" fontId="36" fillId="0" borderId="0">
      <alignment/>
      <protection locked="0"/>
    </xf>
    <xf numFmtId="10" fontId="12" fillId="0" borderId="0" applyFont="0" applyFill="0" applyBorder="0" applyAlignment="0" applyProtection="0"/>
    <xf numFmtId="10" fontId="12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ill="0" applyBorder="0" applyAlignment="0">
      <protection/>
    </xf>
    <xf numFmtId="49" fontId="1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2" fillId="0" borderId="3" applyNumberFormat="0" applyFont="0" applyFill="0" applyAlignment="0" applyProtection="0"/>
  </cellStyleXfs>
  <cellXfs count="97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38" fontId="10" fillId="0" borderId="0" xfId="28" applyNumberFormat="1" applyFont="1" applyAlignment="1">
      <alignment horizontal="right"/>
    </xf>
    <xf numFmtId="38" fontId="10" fillId="0" borderId="4" xfId="28" applyNumberFormat="1" applyFont="1" applyBorder="1" applyAlignment="1">
      <alignment horizontal="right"/>
    </xf>
    <xf numFmtId="38" fontId="10" fillId="0" borderId="0" xfId="28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5" xfId="28" applyNumberFormat="1" applyFont="1" applyBorder="1" applyAlignment="1">
      <alignment horizontal="right"/>
    </xf>
    <xf numFmtId="38" fontId="10" fillId="0" borderId="6" xfId="28" applyNumberFormat="1" applyFont="1" applyBorder="1" applyAlignment="1">
      <alignment horizontal="right"/>
    </xf>
    <xf numFmtId="37" fontId="10" fillId="0" borderId="0" xfId="0" applyNumberFormat="1" applyFont="1" applyAlignment="1">
      <alignment/>
    </xf>
    <xf numFmtId="37" fontId="8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38" fontId="10" fillId="0" borderId="0" xfId="28" applyNumberFormat="1" applyFont="1" applyAlignment="1">
      <alignment/>
    </xf>
    <xf numFmtId="38" fontId="10" fillId="0" borderId="5" xfId="0" applyNumberFormat="1" applyFont="1" applyBorder="1" applyAlignment="1">
      <alignment/>
    </xf>
    <xf numFmtId="38" fontId="10" fillId="0" borderId="5" xfId="28" applyNumberFormat="1" applyFont="1" applyBorder="1" applyAlignment="1">
      <alignment/>
    </xf>
    <xf numFmtId="38" fontId="10" fillId="0" borderId="0" xfId="28" applyNumberFormat="1" applyFont="1" applyBorder="1" applyAlignment="1">
      <alignment/>
    </xf>
    <xf numFmtId="3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right"/>
    </xf>
    <xf numFmtId="0" fontId="10" fillId="0" borderId="0" xfId="0" applyFont="1" applyAlignment="1" quotePrefix="1">
      <alignment horizontal="center"/>
    </xf>
    <xf numFmtId="0" fontId="10" fillId="0" borderId="5" xfId="0" applyFont="1" applyBorder="1" applyAlignment="1">
      <alignment horizontal="right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37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0" xfId="28" applyNumberFormat="1" applyFont="1" applyBorder="1" applyAlignment="1" quotePrefix="1">
      <alignment horizontal="right"/>
    </xf>
    <xf numFmtId="38" fontId="10" fillId="0" borderId="5" xfId="28" applyNumberFormat="1" applyFont="1" applyBorder="1" applyAlignment="1" quotePrefix="1">
      <alignment horizontal="right"/>
    </xf>
    <xf numFmtId="37" fontId="9" fillId="0" borderId="0" xfId="0" applyNumberFormat="1" applyFont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 quotePrefix="1">
      <alignment horizontal="right"/>
    </xf>
    <xf numFmtId="38" fontId="10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37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centerContinuous"/>
    </xf>
    <xf numFmtId="37" fontId="10" fillId="0" borderId="5" xfId="0" applyNumberFormat="1" applyFont="1" applyBorder="1" applyAlignment="1">
      <alignment horizontal="right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7" fontId="10" fillId="0" borderId="2" xfId="0" applyNumberFormat="1" applyFont="1" applyBorder="1" applyAlignment="1">
      <alignment horizontal="right"/>
    </xf>
    <xf numFmtId="38" fontId="10" fillId="0" borderId="0" xfId="28" applyNumberFormat="1" applyFont="1" applyAlignment="1">
      <alignment horizontal="center"/>
    </xf>
    <xf numFmtId="38" fontId="10" fillId="0" borderId="0" xfId="28" applyNumberFormat="1" applyFont="1" applyBorder="1" applyAlignment="1">
      <alignment horizontal="center"/>
    </xf>
    <xf numFmtId="37" fontId="10" fillId="0" borderId="6" xfId="0" applyNumberFormat="1" applyFont="1" applyBorder="1" applyAlignment="1">
      <alignment horizontal="right"/>
    </xf>
    <xf numFmtId="38" fontId="10" fillId="0" borderId="2" xfId="28" applyNumberFormat="1" applyFont="1" applyBorder="1" applyAlignment="1">
      <alignment horizontal="right"/>
    </xf>
    <xf numFmtId="37" fontId="9" fillId="0" borderId="0" xfId="0" applyNumberFormat="1" applyFont="1" applyBorder="1" applyAlignment="1" quotePrefix="1">
      <alignment horizontal="center"/>
    </xf>
    <xf numFmtId="37" fontId="10" fillId="0" borderId="4" xfId="0" applyNumberFormat="1" applyFont="1" applyBorder="1" applyAlignment="1">
      <alignment horizontal="right"/>
    </xf>
    <xf numFmtId="38" fontId="10" fillId="0" borderId="0" xfId="28" applyNumberFormat="1" applyFont="1" applyAlignment="1">
      <alignment/>
    </xf>
    <xf numFmtId="37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37" fontId="10" fillId="0" borderId="0" xfId="0" applyNumberFormat="1" applyFont="1" applyBorder="1" applyAlignment="1" quotePrefix="1">
      <alignment horizontal="right"/>
    </xf>
    <xf numFmtId="37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37" fontId="10" fillId="0" borderId="5" xfId="0" applyNumberFormat="1" applyFont="1" applyBorder="1" applyAlignment="1" quotePrefix="1">
      <alignment horizontal="right"/>
    </xf>
    <xf numFmtId="38" fontId="10" fillId="0" borderId="2" xfId="28" applyNumberFormat="1" applyFont="1" applyBorder="1" applyAlignment="1">
      <alignment/>
    </xf>
    <xf numFmtId="0" fontId="9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Continuous"/>
    </xf>
    <xf numFmtId="14" fontId="8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92" fontId="0" fillId="0" borderId="0" xfId="28" applyNumberFormat="1" applyAlignment="1">
      <alignment horizontal="center"/>
    </xf>
    <xf numFmtId="192" fontId="0" fillId="0" borderId="0" xfId="28" applyNumberFormat="1" applyFont="1" applyAlignment="1">
      <alignment horizontal="center"/>
    </xf>
    <xf numFmtId="192" fontId="10" fillId="0" borderId="5" xfId="28" applyNumberFormat="1" applyFont="1" applyBorder="1" applyAlignment="1">
      <alignment horizontal="center"/>
    </xf>
    <xf numFmtId="192" fontId="10" fillId="0" borderId="2" xfId="28" applyNumberFormat="1" applyFont="1" applyBorder="1" applyAlignment="1">
      <alignment horizontal="center"/>
    </xf>
    <xf numFmtId="192" fontId="10" fillId="0" borderId="0" xfId="28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192" fontId="10" fillId="0" borderId="6" xfId="28" applyNumberFormat="1" applyFont="1" applyBorder="1" applyAlignment="1">
      <alignment horizontal="center"/>
    </xf>
    <xf numFmtId="0" fontId="9" fillId="0" borderId="0" xfId="0" applyFont="1" applyAlignment="1" quotePrefix="1">
      <alignment horizontal="centerContinuous"/>
    </xf>
    <xf numFmtId="10" fontId="0" fillId="0" borderId="0" xfId="0" applyNumberFormat="1" applyAlignment="1">
      <alignment horizontal="right"/>
    </xf>
    <xf numFmtId="38" fontId="10" fillId="0" borderId="4" xfId="28" applyNumberFormat="1" applyFont="1" applyBorder="1" applyAlignment="1">
      <alignment/>
    </xf>
    <xf numFmtId="10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/>
    </xf>
    <xf numFmtId="37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8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left"/>
    </xf>
  </cellXfs>
  <cellStyles count="794">
    <cellStyle name="Normal" xfId="0"/>
    <cellStyle name="Calc Currency (0)" xfId="15"/>
    <cellStyle name="Calc Percent (0)" xfId="16"/>
    <cellStyle name="Calc Percent (0)_Central US Region SM" xfId="17"/>
    <cellStyle name="Calc Percent (0)_East" xfId="18"/>
    <cellStyle name="Calc Percent (0)_East US Region SM" xfId="19"/>
    <cellStyle name="Calc Percent (0)_West" xfId="20"/>
    <cellStyle name="Calc Percent (0)_West US Region SM" xfId="21"/>
    <cellStyle name="Calc Percent (1)" xfId="22"/>
    <cellStyle name="Calc Percent (1)_Central US Region SM" xfId="23"/>
    <cellStyle name="Calc Percent (1)_East" xfId="24"/>
    <cellStyle name="Calc Percent (1)_East US Region SM" xfId="25"/>
    <cellStyle name="Calc Percent (1)_West" xfId="26"/>
    <cellStyle name="Calc Percent (1)_West US Region SM" xfId="27"/>
    <cellStyle name="Comma" xfId="28"/>
    <cellStyle name="Comma [0]" xfId="29"/>
    <cellStyle name="Comma [0]_12~3SO2" xfId="30"/>
    <cellStyle name="Comma [0]_BINV" xfId="31"/>
    <cellStyle name="Comma [0]_BINV_1" xfId="32"/>
    <cellStyle name="Comma [0]_BINV_BINV" xfId="33"/>
    <cellStyle name="Comma [0]_Channel Table" xfId="34"/>
    <cellStyle name="Comma [0]_Full Year FY96" xfId="35"/>
    <cellStyle name="Comma [0]_Full Year FY96_BINV" xfId="36"/>
    <cellStyle name="Comma [0]_Full Year FY96_BINV_1" xfId="37"/>
    <cellStyle name="Comma [0]_Full Year FY96_BINV_BINV" xfId="38"/>
    <cellStyle name="Comma [0]_laroux" xfId="39"/>
    <cellStyle name="Comma [0]_laroux_1" xfId="40"/>
    <cellStyle name="Comma [0]_laroux_1_12~3SO2" xfId="41"/>
    <cellStyle name="Comma [0]_laroux_1_BINV" xfId="42"/>
    <cellStyle name="Comma [0]_laroux_1_BINV_1" xfId="43"/>
    <cellStyle name="Comma [0]_laroux_1_BINV_BINV" xfId="44"/>
    <cellStyle name="Comma [0]_laroux_12~3SO2" xfId="45"/>
    <cellStyle name="Comma [0]_laroux_12~3SO2_BINV" xfId="46"/>
    <cellStyle name="Comma [0]_laroux_12~3SO2_BINV_1" xfId="47"/>
    <cellStyle name="Comma [0]_laroux_12~3SO2_BINV_BINV" xfId="48"/>
    <cellStyle name="Comma [0]_laroux_2" xfId="49"/>
    <cellStyle name="Comma [0]_laroux_2_12~3SO2" xfId="50"/>
    <cellStyle name="Comma [0]_laroux_2_12~3SO2_BINV" xfId="51"/>
    <cellStyle name="Comma [0]_laroux_2_12~3SO2_BINV_BINV" xfId="52"/>
    <cellStyle name="Comma [0]_laroux_2_BINV" xfId="53"/>
    <cellStyle name="Comma [0]_laroux_2_BINV_BINV" xfId="54"/>
    <cellStyle name="Comma [0]_laroux_3" xfId="55"/>
    <cellStyle name="Comma [0]_laroux_3_BINV" xfId="56"/>
    <cellStyle name="Comma [0]_laroux_BINV" xfId="57"/>
    <cellStyle name="Comma [0]_laroux_BINV_BINV" xfId="58"/>
    <cellStyle name="Comma [0]_laroux_MATERAL2" xfId="59"/>
    <cellStyle name="Comma [0]_laroux_MATERAL2_BINV" xfId="60"/>
    <cellStyle name="Comma [0]_laroux_MATERAL2_BINV_BINV" xfId="61"/>
    <cellStyle name="Comma [0]_laroux_mud plant bolted" xfId="62"/>
    <cellStyle name="Comma [0]_laroux_mud plant bolted_BINV" xfId="63"/>
    <cellStyle name="Comma [0]_MACRO1.XLM" xfId="64"/>
    <cellStyle name="Comma [0]_MATERAL2" xfId="65"/>
    <cellStyle name="Comma [0]_MATERAL2_BINV" xfId="66"/>
    <cellStyle name="Comma [0]_MBS-HQ" xfId="67"/>
    <cellStyle name="Comma [0]_mud plant bolted" xfId="68"/>
    <cellStyle name="Comma [0]_mud plant bolted_BINV" xfId="69"/>
    <cellStyle name="Comma [0]_mud plant bolted_BINV_BINV" xfId="70"/>
    <cellStyle name="Comma [0]_P&amp;L" xfId="71"/>
    <cellStyle name="Comma [0]_Page 8" xfId="72"/>
    <cellStyle name="Comma [0]_Page 8_BINV" xfId="73"/>
    <cellStyle name="Comma [0]_Page 9" xfId="74"/>
    <cellStyle name="Comma [0]_Page 9_BINV" xfId="75"/>
    <cellStyle name="Comma [0]_Payroll YTD" xfId="76"/>
    <cellStyle name="Comma [0]_PERSONAL" xfId="77"/>
    <cellStyle name="Comma [0]_PERSONAL_1" xfId="78"/>
    <cellStyle name="Comma [0]_PERSONAL_1_BINV" xfId="79"/>
    <cellStyle name="Comma [0]_Q1 FY96" xfId="80"/>
    <cellStyle name="Comma [0]_Q1 FY96_BINV" xfId="81"/>
    <cellStyle name="Comma [0]_Q1 FY96_BINV_1" xfId="82"/>
    <cellStyle name="Comma [0]_Q1 FY96_BINV_BINV" xfId="83"/>
    <cellStyle name="Comma [0]_Q2 FY96" xfId="84"/>
    <cellStyle name="Comma [0]_Q2 FY96_BINV" xfId="85"/>
    <cellStyle name="Comma [0]_Q2 FY96_BINV_1" xfId="86"/>
    <cellStyle name="Comma [0]_Q2 FY96_BINV_BINV" xfId="87"/>
    <cellStyle name="Comma [0]_Q3 FY96" xfId="88"/>
    <cellStyle name="Comma [0]_Q3 FY96_BINV" xfId="89"/>
    <cellStyle name="Comma [0]_Q3 FY96_BINV_1" xfId="90"/>
    <cellStyle name="Comma [0]_Q3 FY96_BINV_BINV" xfId="91"/>
    <cellStyle name="Comma [0]_Q4 FY96" xfId="92"/>
    <cellStyle name="Comma [0]_Q4 FY96_BINV" xfId="93"/>
    <cellStyle name="Comma [0]_Q4 FY96_BINV_1" xfId="94"/>
    <cellStyle name="Comma [0]_Q4 FY96_BINV_BINV" xfId="95"/>
    <cellStyle name="Comma [0]_QTR94_95" xfId="96"/>
    <cellStyle name="Comma [0]_QTR94_95_BINV" xfId="97"/>
    <cellStyle name="Comma [0]_QTR94_95_BINV_1" xfId="98"/>
    <cellStyle name="Comma [0]_QTR94_95_BINV_BINV" xfId="99"/>
    <cellStyle name="Comma [0]_r1" xfId="100"/>
    <cellStyle name="Comma [0]_r1_BINV" xfId="101"/>
    <cellStyle name="Comma [0]_r1_BINV_1" xfId="102"/>
    <cellStyle name="Comma [0]_r1_BINV_BINV" xfId="103"/>
    <cellStyle name="Comma [0]_Sheet1" xfId="104"/>
    <cellStyle name="Comma [0]_Sheet1_1" xfId="105"/>
    <cellStyle name="Comma [0]_Sheet1_1_BINV" xfId="106"/>
    <cellStyle name="Comma [0]_Sheet1_BINV" xfId="107"/>
    <cellStyle name="Comma [0]_Sheet1_BINV_1" xfId="108"/>
    <cellStyle name="Comma [0]_Sheet1_Book6" xfId="109"/>
    <cellStyle name="Comma [0]_Sheet1_laroux" xfId="110"/>
    <cellStyle name="Comma [0]_Sheet1_laroux_BINV" xfId="111"/>
    <cellStyle name="Comma [0]_Sheet1_laroux_BINV_1" xfId="112"/>
    <cellStyle name="Comma [0]_Sheet1_laroux_BINV_BINV" xfId="113"/>
    <cellStyle name="Comma [0]_Sheet1_PERSONAL" xfId="114"/>
    <cellStyle name="Comma [0]_Sheet4" xfId="115"/>
    <cellStyle name="Comma [0]_Summary (2)" xfId="116"/>
    <cellStyle name="Comma_12~3SO2" xfId="117"/>
    <cellStyle name="Comma_BINV" xfId="118"/>
    <cellStyle name="Comma_BINV_1" xfId="119"/>
    <cellStyle name="Comma_BINV_1_BINV" xfId="120"/>
    <cellStyle name="Comma_BINV_2" xfId="121"/>
    <cellStyle name="Comma_BINV_BINV" xfId="122"/>
    <cellStyle name="Comma_Channel Table" xfId="123"/>
    <cellStyle name="Comma_Full Year FY96" xfId="124"/>
    <cellStyle name="Comma_Full Year FY96_BINV" xfId="125"/>
    <cellStyle name="Comma_Full Year FY96_BINV_1" xfId="126"/>
    <cellStyle name="Comma_Full Year FY96_BINV_BINV" xfId="127"/>
    <cellStyle name="Comma_laroux" xfId="128"/>
    <cellStyle name="Comma_laroux_1" xfId="129"/>
    <cellStyle name="Comma_laroux_1_12~3SO2" xfId="130"/>
    <cellStyle name="Comma_laroux_1_BINV" xfId="131"/>
    <cellStyle name="Comma_laroux_1_BINV_1" xfId="132"/>
    <cellStyle name="Comma_laroux_1_BINV_BINV" xfId="133"/>
    <cellStyle name="Comma_laroux_12~3SO2" xfId="134"/>
    <cellStyle name="Comma_laroux_12~3SO2_BINV" xfId="135"/>
    <cellStyle name="Comma_laroux_12~3SO2_BINV_1" xfId="136"/>
    <cellStyle name="Comma_laroux_12~3SO2_BINV_BINV" xfId="137"/>
    <cellStyle name="Comma_laroux_2" xfId="138"/>
    <cellStyle name="Comma_laroux_2_12~3SO2" xfId="139"/>
    <cellStyle name="Comma_laroux_2_12~3SO2_BINV" xfId="140"/>
    <cellStyle name="Comma_laroux_2_12~3SO2_BINV_BINV" xfId="141"/>
    <cellStyle name="Comma_laroux_2_BINV" xfId="142"/>
    <cellStyle name="Comma_laroux_2_BINV_BINV" xfId="143"/>
    <cellStyle name="Comma_laroux_3" xfId="144"/>
    <cellStyle name="Comma_laroux_3_BINV" xfId="145"/>
    <cellStyle name="Comma_laroux_BINV" xfId="146"/>
    <cellStyle name="Comma_laroux_BINV_BINV" xfId="147"/>
    <cellStyle name="Comma_MACRO1.XLM" xfId="148"/>
    <cellStyle name="Comma_MATERAL2" xfId="149"/>
    <cellStyle name="Comma_MATERAL2_BINV" xfId="150"/>
    <cellStyle name="Comma_MBS-HQ" xfId="151"/>
    <cellStyle name="Comma_mud plant bolted" xfId="152"/>
    <cellStyle name="Comma_P&amp;L" xfId="153"/>
    <cellStyle name="Comma_Page 8" xfId="154"/>
    <cellStyle name="Comma_Page 8_BINV" xfId="155"/>
    <cellStyle name="Comma_Page 9" xfId="156"/>
    <cellStyle name="Comma_Page 9_BINV" xfId="157"/>
    <cellStyle name="Comma_Payroll YTD" xfId="158"/>
    <cellStyle name="Comma_PERSONAL" xfId="159"/>
    <cellStyle name="Comma_PERSONAL_1" xfId="160"/>
    <cellStyle name="Comma_PERSONAL_1_BINV" xfId="161"/>
    <cellStyle name="Comma_PERSONAL_BINV" xfId="162"/>
    <cellStyle name="Comma_PERSONAL_BINV_1" xfId="163"/>
    <cellStyle name="Comma_PERSONAL_BINV_1_BINV" xfId="164"/>
    <cellStyle name="Comma_PERSONAL_BINV_2" xfId="165"/>
    <cellStyle name="Comma_Q1 FY96" xfId="166"/>
    <cellStyle name="Comma_Q1 FY96_BINV" xfId="167"/>
    <cellStyle name="Comma_Q1 FY96_BINV_1" xfId="168"/>
    <cellStyle name="Comma_Q1 FY96_BINV_BINV" xfId="169"/>
    <cellStyle name="Comma_Q2 FY96" xfId="170"/>
    <cellStyle name="Comma_Q2 FY96_BINV" xfId="171"/>
    <cellStyle name="Comma_Q2 FY96_BINV_1" xfId="172"/>
    <cellStyle name="Comma_Q2 FY96_BINV_BINV" xfId="173"/>
    <cellStyle name="Comma_Q3 FY96" xfId="174"/>
    <cellStyle name="Comma_Q3 FY96_BINV" xfId="175"/>
    <cellStyle name="Comma_Q3 FY96_BINV_1" xfId="176"/>
    <cellStyle name="Comma_Q3 FY96_BINV_BINV" xfId="177"/>
    <cellStyle name="Comma_Q4 FY96" xfId="178"/>
    <cellStyle name="Comma_Q4 FY96_BINV" xfId="179"/>
    <cellStyle name="Comma_Q4 FY96_BINV_1" xfId="180"/>
    <cellStyle name="Comma_Q4 FY96_BINV_BINV" xfId="181"/>
    <cellStyle name="Comma_QTR94_95" xfId="182"/>
    <cellStyle name="Comma_QTR94_95_BINV" xfId="183"/>
    <cellStyle name="Comma_QTR94_95_BINV_1" xfId="184"/>
    <cellStyle name="Comma_QTR94_95_BINV_BINV" xfId="185"/>
    <cellStyle name="Comma_r1" xfId="186"/>
    <cellStyle name="Comma_r1_BINV" xfId="187"/>
    <cellStyle name="Comma_r1_BINV_1" xfId="188"/>
    <cellStyle name="Comma_r1_BINV_BINV" xfId="189"/>
    <cellStyle name="Comma_Sheet1" xfId="190"/>
    <cellStyle name="Comma_Sheet1_1" xfId="191"/>
    <cellStyle name="Comma_Sheet1_1_BINV" xfId="192"/>
    <cellStyle name="Comma_Sheet1_BINV" xfId="193"/>
    <cellStyle name="Comma_Sheet1_BINV_1" xfId="194"/>
    <cellStyle name="Comma_Sheet1_Book6" xfId="195"/>
    <cellStyle name="Comma_Sheet1_laroux" xfId="196"/>
    <cellStyle name="Comma_Sheet1_laroux_BINV" xfId="197"/>
    <cellStyle name="Comma_Sheet1_laroux_BINV_1" xfId="198"/>
    <cellStyle name="Comma_Sheet1_laroux_BINV_BINV" xfId="199"/>
    <cellStyle name="Comma_Sheet1_PERSONAL" xfId="200"/>
    <cellStyle name="Comma_Sheet4" xfId="201"/>
    <cellStyle name="Comma_Summary (2)" xfId="202"/>
    <cellStyle name="Comma0" xfId="203"/>
    <cellStyle name="Currency" xfId="204"/>
    <cellStyle name="Currency [0]" xfId="205"/>
    <cellStyle name="Currency [0]_12~3SO2" xfId="206"/>
    <cellStyle name="Currency [0]_BINV" xfId="207"/>
    <cellStyle name="Currency [0]_BINV_1" xfId="208"/>
    <cellStyle name="Currency [0]_BINV_2" xfId="209"/>
    <cellStyle name="Currency [0]_BINV_3" xfId="210"/>
    <cellStyle name="Currency [0]_BINV_BINV" xfId="211"/>
    <cellStyle name="Currency [0]_Channel Table" xfId="212"/>
    <cellStyle name="Currency [0]_Full Year FY96" xfId="213"/>
    <cellStyle name="Currency [0]_laroux" xfId="214"/>
    <cellStyle name="Currency [0]_laroux_1" xfId="215"/>
    <cellStyle name="Currency [0]_laroux_1_12~3SO2" xfId="216"/>
    <cellStyle name="Currency [0]_laroux_1_BINV" xfId="217"/>
    <cellStyle name="Currency [0]_laroux_1_BINV_1" xfId="218"/>
    <cellStyle name="Currency [0]_laroux_1_BINV_BINV" xfId="219"/>
    <cellStyle name="Currency [0]_laroux_12~3SO2" xfId="220"/>
    <cellStyle name="Currency [0]_laroux_2" xfId="221"/>
    <cellStyle name="Currency [0]_laroux_2_12~3SO2" xfId="222"/>
    <cellStyle name="Currency [0]_laroux_2_12~3SO2_BINV" xfId="223"/>
    <cellStyle name="Currency [0]_laroux_2_12~3SO2_BINV_BINV" xfId="224"/>
    <cellStyle name="Currency [0]_laroux_2_BINV" xfId="225"/>
    <cellStyle name="Currency [0]_laroux_2_BINV_1" xfId="226"/>
    <cellStyle name="Currency [0]_laroux_3" xfId="227"/>
    <cellStyle name="Currency [0]_laroux_3_12~3SO2" xfId="228"/>
    <cellStyle name="Currency [0]_laroux_3_12~3SO2_BINV" xfId="229"/>
    <cellStyle name="Currency [0]_laroux_3_BINV" xfId="230"/>
    <cellStyle name="Currency [0]_laroux_3_BINV_1" xfId="231"/>
    <cellStyle name="Currency [0]_laroux_4" xfId="232"/>
    <cellStyle name="Currency [0]_laroux_4_BINV" xfId="233"/>
    <cellStyle name="Currency [0]_laroux_BINV" xfId="234"/>
    <cellStyle name="Currency [0]_laroux_MATERAL2" xfId="235"/>
    <cellStyle name="Currency [0]_laroux_mud plant bolted" xfId="236"/>
    <cellStyle name="Currency [0]_laroux_mud plant bolted_BINV" xfId="237"/>
    <cellStyle name="Currency [0]_MACRO1.XLM" xfId="238"/>
    <cellStyle name="Currency [0]_MATERAL2" xfId="239"/>
    <cellStyle name="Currency [0]_MATERAL2_BINV" xfId="240"/>
    <cellStyle name="Currency [0]_MBS-HQ" xfId="241"/>
    <cellStyle name="Currency [0]_mud plant bolted" xfId="242"/>
    <cellStyle name="Currency [0]_P&amp;L" xfId="243"/>
    <cellStyle name="Currency [0]_Page 8" xfId="244"/>
    <cellStyle name="Currency [0]_Page 9" xfId="245"/>
    <cellStyle name="Currency [0]_Payroll YTD" xfId="246"/>
    <cellStyle name="Currency [0]_PERSONAL" xfId="247"/>
    <cellStyle name="Currency [0]_PERSONAL_1" xfId="248"/>
    <cellStyle name="Currency [0]_PERSONAL_1_BINV" xfId="249"/>
    <cellStyle name="Currency [0]_Q1 FY96" xfId="250"/>
    <cellStyle name="Currency [0]_Q2 FY96" xfId="251"/>
    <cellStyle name="Currency [0]_Q3 FY96" xfId="252"/>
    <cellStyle name="Currency [0]_Q4 FY96" xfId="253"/>
    <cellStyle name="Currency [0]_QTR94_95" xfId="254"/>
    <cellStyle name="Currency [0]_r1" xfId="255"/>
    <cellStyle name="Currency [0]_r1_BINV" xfId="256"/>
    <cellStyle name="Currency [0]_r1_BINV_BINV" xfId="257"/>
    <cellStyle name="Currency [0]_Sheet1" xfId="258"/>
    <cellStyle name="Currency [0]_Sheet1_1" xfId="259"/>
    <cellStyle name="Currency [0]_Sheet1_BINV" xfId="260"/>
    <cellStyle name="Currency [0]_Sheet1_Book6" xfId="261"/>
    <cellStyle name="Currency [0]_Sheet1_laroux" xfId="262"/>
    <cellStyle name="Currency [0]_Sheet1_PERSONAL" xfId="263"/>
    <cellStyle name="Currency [0]_Sheet4" xfId="264"/>
    <cellStyle name="Currency [0]_Summary (2)" xfId="265"/>
    <cellStyle name="Currency_12~3SO2" xfId="266"/>
    <cellStyle name="Currency_BINV" xfId="267"/>
    <cellStyle name="Currency_BINV_1" xfId="268"/>
    <cellStyle name="Currency_BINV_1_BINV" xfId="269"/>
    <cellStyle name="Currency_BINV_1_BINV_1" xfId="270"/>
    <cellStyle name="Currency_BINV_2" xfId="271"/>
    <cellStyle name="Currency_BINV_2_BINV" xfId="272"/>
    <cellStyle name="Currency_BINV_3" xfId="273"/>
    <cellStyle name="Currency_BINV_4" xfId="274"/>
    <cellStyle name="Currency_BINV_5" xfId="275"/>
    <cellStyle name="Currency_BINV_BINV" xfId="276"/>
    <cellStyle name="Currency_Channel Table" xfId="277"/>
    <cellStyle name="Currency_Full Year FY96" xfId="278"/>
    <cellStyle name="Currency_laroux" xfId="279"/>
    <cellStyle name="Currency_laroux_1" xfId="280"/>
    <cellStyle name="Currency_laroux_1_12~3SO2" xfId="281"/>
    <cellStyle name="Currency_laroux_1_BINV" xfId="282"/>
    <cellStyle name="Currency_laroux_1_BINV_1" xfId="283"/>
    <cellStyle name="Currency_laroux_1_BINV_BINV" xfId="284"/>
    <cellStyle name="Currency_laroux_12~3SO2" xfId="285"/>
    <cellStyle name="Currency_laroux_2" xfId="286"/>
    <cellStyle name="Currency_laroux_2_12~3SO2" xfId="287"/>
    <cellStyle name="Currency_laroux_2_12~3SO2_BINV" xfId="288"/>
    <cellStyle name="Currency_laroux_2_12~3SO2_BINV_BINV" xfId="289"/>
    <cellStyle name="Currency_laroux_2_BINV" xfId="290"/>
    <cellStyle name="Currency_laroux_2_BINV_1" xfId="291"/>
    <cellStyle name="Currency_laroux_3" xfId="292"/>
    <cellStyle name="Currency_laroux_3_12~3SO2" xfId="293"/>
    <cellStyle name="Currency_laroux_3_12~3SO2_BINV" xfId="294"/>
    <cellStyle name="Currency_laroux_3_BINV" xfId="295"/>
    <cellStyle name="Currency_laroux_3_BINV_1" xfId="296"/>
    <cellStyle name="Currency_laroux_4" xfId="297"/>
    <cellStyle name="Currency_laroux_4_BINV" xfId="298"/>
    <cellStyle name="Currency_laroux_BINV" xfId="299"/>
    <cellStyle name="Currency_MACRO1.XLM" xfId="300"/>
    <cellStyle name="Currency_MATERAL2" xfId="301"/>
    <cellStyle name="Currency_MATERAL2_BINV" xfId="302"/>
    <cellStyle name="Currency_MBS-HQ" xfId="303"/>
    <cellStyle name="Currency_mud plant bolted" xfId="304"/>
    <cellStyle name="Currency_mud plant bolted_BINV" xfId="305"/>
    <cellStyle name="Currency_mud plant bolted_BINV_1" xfId="306"/>
    <cellStyle name="Currency_P&amp;L" xfId="307"/>
    <cellStyle name="Currency_Page 8" xfId="308"/>
    <cellStyle name="Currency_Page 9" xfId="309"/>
    <cellStyle name="Currency_Payroll YTD" xfId="310"/>
    <cellStyle name="Currency_PERSONAL" xfId="311"/>
    <cellStyle name="Currency_PERSONAL_1" xfId="312"/>
    <cellStyle name="Currency_PERSONAL_1_BINV" xfId="313"/>
    <cellStyle name="Currency_PERSONAL_BINV" xfId="314"/>
    <cellStyle name="Currency_Q1 FY96" xfId="315"/>
    <cellStyle name="Currency_Q2 FY96" xfId="316"/>
    <cellStyle name="Currency_Q3 FY96" xfId="317"/>
    <cellStyle name="Currency_Q4 FY96" xfId="318"/>
    <cellStyle name="Currency_QTR94_95" xfId="319"/>
    <cellStyle name="Currency_r1" xfId="320"/>
    <cellStyle name="Currency_r1_BINV" xfId="321"/>
    <cellStyle name="Currency_r1_BINV_BINV" xfId="322"/>
    <cellStyle name="Currency_Sheet1" xfId="323"/>
    <cellStyle name="Currency_Sheet1_1" xfId="324"/>
    <cellStyle name="Currency_Sheet1_BINV" xfId="325"/>
    <cellStyle name="Currency_Sheet1_Book6" xfId="326"/>
    <cellStyle name="Currency_Sheet1_laroux" xfId="327"/>
    <cellStyle name="Currency_Sheet1_PERSONAL" xfId="328"/>
    <cellStyle name="Currency_Sheet4" xfId="329"/>
    <cellStyle name="Currency_Summary (2)" xfId="330"/>
    <cellStyle name="Currency0" xfId="331"/>
    <cellStyle name="Date" xfId="332"/>
    <cellStyle name="Enter Currency (0)" xfId="333"/>
    <cellStyle name="Fixed" xfId="334"/>
    <cellStyle name="Followed Hyperlink" xfId="335"/>
    <cellStyle name="Header1" xfId="336"/>
    <cellStyle name="Header2" xfId="337"/>
    <cellStyle name="Heading 1" xfId="338"/>
    <cellStyle name="Heading 2" xfId="339"/>
    <cellStyle name="Hyperlink" xfId="340"/>
    <cellStyle name="Hyperlink_BINV" xfId="341"/>
    <cellStyle name="Link Currency (0)" xfId="342"/>
    <cellStyle name="Normal_#10-Headcount" xfId="343"/>
    <cellStyle name="Normal_#5-Headcount_1" xfId="344"/>
    <cellStyle name="Normal_#6-Headcount" xfId="345"/>
    <cellStyle name="Normal_$per hd metrics(8)" xfId="346"/>
    <cellStyle name="Normal_12~3SO2" xfId="347"/>
    <cellStyle name="Normal_AMS-RPT" xfId="348"/>
    <cellStyle name="Normal_Approved_Not_Shipping_1" xfId="349"/>
    <cellStyle name="Normal_April" xfId="350"/>
    <cellStyle name="Normal_Assortment &amp; Depth" xfId="351"/>
    <cellStyle name="Normal_Assortment-DMR" xfId="352"/>
    <cellStyle name="Normal_Assortment-Retail" xfId="353"/>
    <cellStyle name="Normal_Attach Rates" xfId="354"/>
    <cellStyle name="Normal_AUGPG5.XLS" xfId="355"/>
    <cellStyle name="Normal_Bid" xfId="356"/>
    <cellStyle name="Normal_BINV" xfId="357"/>
    <cellStyle name="Normal_BINV_1" xfId="358"/>
    <cellStyle name="Normal_BINV_2" xfId="359"/>
    <cellStyle name="Normal_BINV_3" xfId="360"/>
    <cellStyle name="Normal_BINV_4" xfId="361"/>
    <cellStyle name="Normal_BINV_5" xfId="362"/>
    <cellStyle name="Normal_BINV_6" xfId="363"/>
    <cellStyle name="Normal_BINV_7" xfId="364"/>
    <cellStyle name="Normal_Book2" xfId="365"/>
    <cellStyle name="Normal_Bus. Impact" xfId="366"/>
    <cellStyle name="Normal_Canada" xfId="367"/>
    <cellStyle name="Normal_Capital" xfId="368"/>
    <cellStyle name="Normal_Capital (2)" xfId="369"/>
    <cellStyle name="Normal_Central" xfId="370"/>
    <cellStyle name="Normal_Central (2)" xfId="371"/>
    <cellStyle name="Normal_Central US Region SM" xfId="372"/>
    <cellStyle name="Normal_CentralLicense (2)" xfId="373"/>
    <cellStyle name="Normal_Certs Q2" xfId="374"/>
    <cellStyle name="Normal_Certs Q2 (2)" xfId="375"/>
    <cellStyle name="Normal_Channel - Actual" xfId="376"/>
    <cellStyle name="Normal_Channel Table" xfId="377"/>
    <cellStyle name="Normal_Channel Table_1" xfId="378"/>
    <cellStyle name="Normal_Channel Table_1_Macro2" xfId="379"/>
    <cellStyle name="Normal_Channel Table_1_Module1" xfId="380"/>
    <cellStyle name="Normal_Channel Table_2" xfId="381"/>
    <cellStyle name="Normal_Channel Table_Channel Table" xfId="382"/>
    <cellStyle name="Normal_Channel Table_Macro2" xfId="383"/>
    <cellStyle name="Normal_Channel Table_Module1" xfId="384"/>
    <cellStyle name="Normal_Chart Data" xfId="385"/>
    <cellStyle name="Normal_ChartData" xfId="386"/>
    <cellStyle name="Normal_Code" xfId="387"/>
    <cellStyle name="Normal_Competitive Environment" xfId="388"/>
    <cellStyle name="Normal_CompetitiveEnvironment (2)" xfId="389"/>
    <cellStyle name="Normal_Cons - Actual" xfId="390"/>
    <cellStyle name="Normal_Consol WW Hdct Pivot" xfId="391"/>
    <cellStyle name="Normal_Consulting" xfId="392"/>
    <cellStyle name="Normal_Cost Control" xfId="393"/>
    <cellStyle name="Normal_Cost Summ" xfId="394"/>
    <cellStyle name="Normal_Cover" xfId="395"/>
    <cellStyle name="Normal_Cover_WW_MCS" xfId="396"/>
    <cellStyle name="Normal_Cust Type" xfId="397"/>
    <cellStyle name="Normal_D&amp;H &amp; GT 051796" xfId="398"/>
    <cellStyle name="Normal_Dashboard - Chicago" xfId="399"/>
    <cellStyle name="Normal_Data" xfId="400"/>
    <cellStyle name="Normal_Data for Geog" xfId="401"/>
    <cellStyle name="Normal_data_1" xfId="402"/>
    <cellStyle name="Normal_Data_2" xfId="403"/>
    <cellStyle name="Normal_DECFLASH" xfId="404"/>
    <cellStyle name="Normal_Departments" xfId="405"/>
    <cellStyle name="Normal_Dialog1" xfId="406"/>
    <cellStyle name="Normal_Dialog1_1" xfId="407"/>
    <cellStyle name="Normal_Dialog1_1_BINV" xfId="408"/>
    <cellStyle name="Normal_Dialog1_1_Dialog1" xfId="409"/>
    <cellStyle name="Normal_Dialog1_1_Headcount" xfId="410"/>
    <cellStyle name="Normal_Dialog1_1_MCOE Analysis" xfId="411"/>
    <cellStyle name="Normal_Dialog1_1_MCOE Definition" xfId="412"/>
    <cellStyle name="Normal_Dialog1_1_Mktg Summ" xfId="413"/>
    <cellStyle name="Normal_Dialog1_1_Module1" xfId="414"/>
    <cellStyle name="Normal_Dialog1_1_Module1_1" xfId="415"/>
    <cellStyle name="Normal_Dialog1_1_Module1_Dialog1" xfId="416"/>
    <cellStyle name="Normal_Dialog1_1_Module1_WW_MCS" xfId="417"/>
    <cellStyle name="Normal_Dialog1_1_OpEx Discussion" xfId="418"/>
    <cellStyle name="Normal_Dialog1_1_OpEx Statment" xfId="419"/>
    <cellStyle name="Normal_Dialog1_1_Payroll" xfId="420"/>
    <cellStyle name="Normal_Dialog1_1_Summary" xfId="421"/>
    <cellStyle name="Normal_Dialog1_1_Trend OpEx" xfId="422"/>
    <cellStyle name="Normal_Dialog1_1_WW_MCS" xfId="423"/>
    <cellStyle name="Normal_Dialog1_2" xfId="424"/>
    <cellStyle name="Normal_Dialog1_2_Headcount" xfId="425"/>
    <cellStyle name="Normal_Dialog1_2_MCOE Analysis" xfId="426"/>
    <cellStyle name="Normal_Dialog1_2_MCOE Definition" xfId="427"/>
    <cellStyle name="Normal_Dialog1_2_Mktg Summ" xfId="428"/>
    <cellStyle name="Normal_Dialog1_2_Module1" xfId="429"/>
    <cellStyle name="Normal_Dialog1_2_Module1_Dialog1" xfId="430"/>
    <cellStyle name="Normal_Dialog1_2_OpEx Discussion" xfId="431"/>
    <cellStyle name="Normal_Dialog1_2_OpEx Statment" xfId="432"/>
    <cellStyle name="Normal_Dialog1_2_Payroll" xfId="433"/>
    <cellStyle name="Normal_Dialog1_2_Summary" xfId="434"/>
    <cellStyle name="Normal_Dialog1_2_Trend OpEx" xfId="435"/>
    <cellStyle name="Normal_Dialog1_2_WW_MCS" xfId="436"/>
    <cellStyle name="Normal_Dialog1_3" xfId="437"/>
    <cellStyle name="Normal_Dialog1_BINV" xfId="438"/>
    <cellStyle name="Normal_Dialog1_Dialog1" xfId="439"/>
    <cellStyle name="Normal_Dialog1_Dialog1_1" xfId="440"/>
    <cellStyle name="Normal_Dialog1_Headcount" xfId="441"/>
    <cellStyle name="Normal_Dialog1_MCOE Analysis" xfId="442"/>
    <cellStyle name="Normal_Dialog1_MCOE Definition" xfId="443"/>
    <cellStyle name="Normal_Dialog1_Mktg Summ" xfId="444"/>
    <cellStyle name="Normal_Dialog1_Module1" xfId="445"/>
    <cellStyle name="Normal_Dialog1_Module1_1" xfId="446"/>
    <cellStyle name="Normal_Dialog1_Module1_1_Dialog1" xfId="447"/>
    <cellStyle name="Normal_Dialog1_Module1_1_WW_MCS" xfId="448"/>
    <cellStyle name="Normal_Dialog1_Module1_2" xfId="449"/>
    <cellStyle name="Normal_Dialog1_Module1_Dialog1" xfId="450"/>
    <cellStyle name="Normal_Dialog1_Module1_Headcount" xfId="451"/>
    <cellStyle name="Normal_Dialog1_Module1_MCOE Analysis" xfId="452"/>
    <cellStyle name="Normal_Dialog1_Module1_MCOE Definition" xfId="453"/>
    <cellStyle name="Normal_Dialog1_Module1_Mktg Summ" xfId="454"/>
    <cellStyle name="Normal_Dialog1_Module1_OpEx Discussion" xfId="455"/>
    <cellStyle name="Normal_Dialog1_Module1_OpEx Statment" xfId="456"/>
    <cellStyle name="Normal_Dialog1_Module1_Payroll" xfId="457"/>
    <cellStyle name="Normal_Dialog1_Module1_Summary" xfId="458"/>
    <cellStyle name="Normal_Dialog1_Module1_Trend OpEx" xfId="459"/>
    <cellStyle name="Normal_Dialog1_OpEx Discussion" xfId="460"/>
    <cellStyle name="Normal_Dialog1_OpEx Statment" xfId="461"/>
    <cellStyle name="Normal_Dialog1_Payroll" xfId="462"/>
    <cellStyle name="Normal_Dialog1_Summary" xfId="463"/>
    <cellStyle name="Normal_Dialog1_Trend OpEx" xfId="464"/>
    <cellStyle name="Normal_Dialog1_WW_MCS" xfId="465"/>
    <cellStyle name="Normal_div &amp; cat detl rpt" xfId="466"/>
    <cellStyle name="Normal_DMR by Div" xfId="467"/>
    <cellStyle name="Normal_East" xfId="468"/>
    <cellStyle name="Normal_East US Region SM" xfId="469"/>
    <cellStyle name="Normal_EastLicense (2)" xfId="470"/>
    <cellStyle name="Normal_ECU Account Licensing" xfId="471"/>
    <cellStyle name="Normal_ECU Accounts" xfId="472"/>
    <cellStyle name="Normal_ECU Competitive Summary" xfId="473"/>
    <cellStyle name="Normal_ECU Competitive Summary_CompetitiveEnvironment (2)" xfId="474"/>
    <cellStyle name="Normal_ECU Product Detail" xfId="475"/>
    <cellStyle name="Normal_ECU Product Map" xfId="476"/>
    <cellStyle name="Normal_ECU YOY Growth" xfId="477"/>
    <cellStyle name="Normal_Education Quotas" xfId="478"/>
    <cellStyle name="Normal_EUCU" xfId="479"/>
    <cellStyle name="Normal_EUCU Cust Seg Analysis (B)" xfId="480"/>
    <cellStyle name="Normal_EUMYR_FY97.xls Chart 1" xfId="481"/>
    <cellStyle name="Normal_EUMYR_FY97.xls Chart 2" xfId="482"/>
    <cellStyle name="Normal_EUYER" xfId="483"/>
    <cellStyle name="Normal_Exec Summary" xfId="484"/>
    <cellStyle name="Normal_FG Summary" xfId="485"/>
    <cellStyle name="Normal_FinalReport" xfId="486"/>
    <cellStyle name="Normal_FinalReport (2)" xfId="487"/>
    <cellStyle name="Normal_FinalReport (3)" xfId="488"/>
    <cellStyle name="Normal_Financial Report_WW Region" xfId="489"/>
    <cellStyle name="Normal_Focus goals" xfId="490"/>
    <cellStyle name="Normal_Forecast" xfId="491"/>
    <cellStyle name="Normal_Full Year FY96" xfId="492"/>
    <cellStyle name="Normal_FY97 by Segment" xfId="493"/>
    <cellStyle name="Normal_FY97 Field MYR" xfId="494"/>
    <cellStyle name="Normal_FY97 RevSum - Channel Pres View" xfId="495"/>
    <cellStyle name="Normal_FY97 US Pivot" xfId="496"/>
    <cellStyle name="Normal_FY97 Worldwide Pivot" xfId="497"/>
    <cellStyle name="Normal_Geography View" xfId="498"/>
    <cellStyle name="Normal_GER95" xfId="499"/>
    <cellStyle name="Normal_Guidelines" xfId="500"/>
    <cellStyle name="Normal_HC 1" xfId="501"/>
    <cellStyle name="Normal_HC 2" xfId="502"/>
    <cellStyle name="Normal_HEADCONT" xfId="503"/>
    <cellStyle name="Normal_Headcount" xfId="504"/>
    <cellStyle name="Normal_Highlights" xfId="505"/>
    <cellStyle name="Normal_Holiday Bundles" xfId="506"/>
    <cellStyle name="Normal_Holiday Bundles (2)" xfId="507"/>
    <cellStyle name="Normal_IM Rebate Q2 SKUs" xfId="508"/>
    <cellStyle name="Normal_IM Rebate Q2 SKUs (2)" xfId="509"/>
    <cellStyle name="Normal_IM Rules and Procedures" xfId="510"/>
    <cellStyle name="Normal_Internet Share Drive" xfId="511"/>
    <cellStyle name="Normal_Introduction" xfId="512"/>
    <cellStyle name="Normal_Introduction_1" xfId="513"/>
    <cellStyle name="Normal_Introduction_Module1" xfId="514"/>
    <cellStyle name="Normal_Inventory" xfId="515"/>
    <cellStyle name="Normal_laroux" xfId="516"/>
    <cellStyle name="Normal_laroux_1" xfId="517"/>
    <cellStyle name="Normal_laroux_1_12~3SO2" xfId="518"/>
    <cellStyle name="Normal_laroux_1_BINV" xfId="519"/>
    <cellStyle name="Normal_laroux_12~3SO2" xfId="520"/>
    <cellStyle name="Normal_laroux_2" xfId="521"/>
    <cellStyle name="Normal_laroux_2_BINV" xfId="522"/>
    <cellStyle name="Normal_laroux_3" xfId="523"/>
    <cellStyle name="Normal_laroux_3_BINV" xfId="524"/>
    <cellStyle name="Normal_laroux_4" xfId="525"/>
    <cellStyle name="Normal_laroux_BINV" xfId="526"/>
    <cellStyle name="Normal_Linked &gt;&gt;Slide #8 - YTD Results" xfId="527"/>
    <cellStyle name="Normal_Location Total " xfId="528"/>
    <cellStyle name="Normal_Locations" xfId="529"/>
    <cellStyle name="Normal_LORG PC_pop data" xfId="530"/>
    <cellStyle name="Normal_Lowlights" xfId="531"/>
    <cellStyle name="Normal_MACRO1.XLM" xfId="532"/>
    <cellStyle name="Normal_Macro2" xfId="533"/>
    <cellStyle name="Normal_Maintenance" xfId="534"/>
    <cellStyle name="Normal_MarketingActBud" xfId="535"/>
    <cellStyle name="Normal_MarketingDetail" xfId="536"/>
    <cellStyle name="Normal_MATERAL2" xfId="537"/>
    <cellStyle name="Normal_MBS-HQ" xfId="538"/>
    <cellStyle name="Normal_MBS-HQ_1" xfId="539"/>
    <cellStyle name="Normal_MBS-HQ_Page 8" xfId="540"/>
    <cellStyle name="Normal_MBS-HQ_Page 9" xfId="541"/>
    <cellStyle name="Normal_MCOE Summary" xfId="542"/>
    <cellStyle name="Normal_MCOE Summary (2)" xfId="543"/>
    <cellStyle name="Normal_MCOE Summary (3)" xfId="544"/>
    <cellStyle name="Normal_MCOE Summary (4)" xfId="545"/>
    <cellStyle name="Normal_MCOE Summary (5)" xfId="546"/>
    <cellStyle name="Normal_MCOE Summary (6)" xfId="547"/>
    <cellStyle name="Normal_MCOE Summary (7)" xfId="548"/>
    <cellStyle name="Normal_MCOE Summary (8)" xfId="549"/>
    <cellStyle name="Normal_MCOE Summary (9)" xfId="550"/>
    <cellStyle name="Normal_MDF" xfId="551"/>
    <cellStyle name="Normal_MDF (2)" xfId="552"/>
    <cellStyle name="Normal_MDF (2)_1" xfId="553"/>
    <cellStyle name="Normal_MDF (2)_Reslr Mktng" xfId="554"/>
    <cellStyle name="Normal_MDF_1" xfId="555"/>
    <cellStyle name="Normal_MDF_MDF (2)" xfId="556"/>
    <cellStyle name="Normal_MDF_MDF (2)_Reslr Mktng" xfId="557"/>
    <cellStyle name="Normal_MDF_Reslr Mktng" xfId="558"/>
    <cellStyle name="Normal_MELP 3" xfId="559"/>
    <cellStyle name="Normal_Menu" xfId="560"/>
    <cellStyle name="Normal_Menu_1" xfId="561"/>
    <cellStyle name="Normal_Menu_WW_MCS" xfId="562"/>
    <cellStyle name="Normal_Module1" xfId="563"/>
    <cellStyle name="Normal_Module1_$per hd metrics(8)" xfId="564"/>
    <cellStyle name="Normal_Module1_1" xfId="565"/>
    <cellStyle name="Normal_Module1_1_$per hd metrics(8)" xfId="566"/>
    <cellStyle name="Normal_Module1_1_BINV" xfId="567"/>
    <cellStyle name="Normal_Module1_1_Rev,PC's,Heads by Dist(9)" xfId="568"/>
    <cellStyle name="Normal_Module1_1_WW_MCS" xfId="569"/>
    <cellStyle name="Normal_Module1_2" xfId="570"/>
    <cellStyle name="Normal_Module1_2_WW_MCS" xfId="571"/>
    <cellStyle name="Normal_Module1_BINV" xfId="572"/>
    <cellStyle name="Normal_Module1_Book6" xfId="573"/>
    <cellStyle name="Normal_Module1_Dialog1" xfId="574"/>
    <cellStyle name="Normal_Module1_Dialog1_BINV" xfId="575"/>
    <cellStyle name="Normal_Module1_PERSONAL" xfId="576"/>
    <cellStyle name="Normal_Module1_Rev,PC's,Heads by Dist(9)" xfId="577"/>
    <cellStyle name="Normal_Module2" xfId="578"/>
    <cellStyle name="Normal_Module3" xfId="579"/>
    <cellStyle name="Normal_Module5" xfId="580"/>
    <cellStyle name="Normal_MSNA" xfId="581"/>
    <cellStyle name="Normal_mssReport" xfId="582"/>
    <cellStyle name="Normal_MSUS Home" xfId="583"/>
    <cellStyle name="Normal_MTD&amp;YTD" xfId="584"/>
    <cellStyle name="Normal_MTD&amp;YTD (2)" xfId="585"/>
    <cellStyle name="Normal_MTDP&amp;L" xfId="586"/>
    <cellStyle name="Normal_MTDRevSum" xfId="587"/>
    <cellStyle name="Normal_mud plant bolted" xfId="588"/>
    <cellStyle name="Normal_MVLP 4" xfId="589"/>
    <cellStyle name="Normal_MYR &amp; Monthly Reporting" xfId="590"/>
    <cellStyle name="Normal_OCU Metrics " xfId="591"/>
    <cellStyle name="Normal_OCU Prog. &amp; Initiatives " xfId="592"/>
    <cellStyle name="Normal_OPEN 5" xfId="593"/>
    <cellStyle name="Normal_Operating Expense" xfId="594"/>
    <cellStyle name="Normal_OperResults" xfId="595"/>
    <cellStyle name="Normal_opex" xfId="596"/>
    <cellStyle name="Normal_OrgChart" xfId="597"/>
    <cellStyle name="Normal_OrgChart_1" xfId="598"/>
    <cellStyle name="Normal_Orig Flat File fr Dan" xfId="599"/>
    <cellStyle name="Normal_Outlet96 View (B)" xfId="600"/>
    <cellStyle name="Normal_Overview" xfId="601"/>
    <cellStyle name="Normal_P&amp;L" xfId="602"/>
    <cellStyle name="Normal_Page 8" xfId="603"/>
    <cellStyle name="Normal_Page 9" xfId="604"/>
    <cellStyle name="Normal_Pasted Pictures" xfId="605"/>
    <cellStyle name="Normal_Payroll YTD" xfId="606"/>
    <cellStyle name="Normal_PC and VAR's" xfId="607"/>
    <cellStyle name="Normal_PCMAP1" xfId="608"/>
    <cellStyle name="Normal_PCMAP1 (B)" xfId="609"/>
    <cellStyle name="Normal_PCMAP2 (B)" xfId="610"/>
    <cellStyle name="Normal_PD_Oppty_Map" xfId="611"/>
    <cellStyle name="Normal_PERSONAL" xfId="612"/>
    <cellStyle name="Normal_PERSONAL_1" xfId="613"/>
    <cellStyle name="Normal_PERSONAL_1_BINV" xfId="614"/>
    <cellStyle name="Normal_PERSONAL_1_BINV_1" xfId="615"/>
    <cellStyle name="Normal_PERSONAL_1_BINV_BINV" xfId="616"/>
    <cellStyle name="Normal_PERSONAL_2" xfId="617"/>
    <cellStyle name="Normal_PERSONAL_2_BINV" xfId="618"/>
    <cellStyle name="Normal_PERSONAL_2_BINV_1" xfId="619"/>
    <cellStyle name="Normal_PERSONAL_2_BINV_1_BINV" xfId="620"/>
    <cellStyle name="Normal_PERSONAL_2_BINV_2" xfId="621"/>
    <cellStyle name="Normal_PERSONAL_2_BINV_BINV" xfId="622"/>
    <cellStyle name="Normal_PERSONAL_BINV" xfId="623"/>
    <cellStyle name="Normal_PERSONAL_BINV_1" xfId="624"/>
    <cellStyle name="Normal_PERSONAL_BINV_1_BINV" xfId="625"/>
    <cellStyle name="Normal_PERSONAL_BINV_2" xfId="626"/>
    <cellStyle name="Normal_PERSONAL_BINV_BINV" xfId="627"/>
    <cellStyle name="Normal_Pivot" xfId="628"/>
    <cellStyle name="Normal_Pivot - Drill Down" xfId="629"/>
    <cellStyle name="Normal_Pivot (2)" xfId="630"/>
    <cellStyle name="Normal_Pivot_BINV" xfId="631"/>
    <cellStyle name="Normal_PivotReport" xfId="632"/>
    <cellStyle name="Normal_Pricing1" xfId="633"/>
    <cellStyle name="Normal_Pricing2" xfId="634"/>
    <cellStyle name="Normal_PricVol" xfId="635"/>
    <cellStyle name="Normal_PriorYear" xfId="636"/>
    <cellStyle name="Normal_Prod Div" xfId="637"/>
    <cellStyle name="Normal_PROD SALES" xfId="638"/>
    <cellStyle name="Normal_PROD SALES by Region Pg 2" xfId="639"/>
    <cellStyle name="Normal_PRODUCT" xfId="640"/>
    <cellStyle name="Normal_Proposed Mktg Spend" xfId="641"/>
    <cellStyle name="Normal_PRS" xfId="642"/>
    <cellStyle name="Normal_Purch-AR" xfId="643"/>
    <cellStyle name="Normal_Q1 FY96" xfId="644"/>
    <cellStyle name="Normal_Q2 FY96" xfId="645"/>
    <cellStyle name="Normal_Q3 FY96" xfId="646"/>
    <cellStyle name="Normal_Q4 FY96" xfId="647"/>
    <cellStyle name="Normal_QTR94_95" xfId="648"/>
    <cellStyle name="Normal_r1" xfId="649"/>
    <cellStyle name="Normal_READ ME!" xfId="650"/>
    <cellStyle name="Normal_Reporting Status" xfId="651"/>
    <cellStyle name="Normal_Reporting Status_1" xfId="652"/>
    <cellStyle name="Normal_Reporting Status_EUCU Cust Seg Analysis (B)" xfId="653"/>
    <cellStyle name="Normal_Reporting Status_Outlet96 View (B)" xfId="654"/>
    <cellStyle name="Normal_Reporting Status_PCMAP1 (B)" xfId="655"/>
    <cellStyle name="Normal_Reporting Status_PCMAP2 (B)" xfId="656"/>
    <cellStyle name="Normal_Reporting Status_Subsegment Charts (B)" xfId="657"/>
    <cellStyle name="Normal_Req Summ" xfId="658"/>
    <cellStyle name="Normal_Reseller" xfId="659"/>
    <cellStyle name="Normal_Reseller Mktng" xfId="660"/>
    <cellStyle name="Normal_Reseller_Competitive Environment" xfId="661"/>
    <cellStyle name="Normal_Reseller_ECU Account Licensing" xfId="662"/>
    <cellStyle name="Normal_Reseller_ECU Competitive Summary" xfId="663"/>
    <cellStyle name="Normal_Reseller_ECU Product Map" xfId="664"/>
    <cellStyle name="Normal_Reseller_Highlights" xfId="665"/>
    <cellStyle name="Normal_Reseller_Internet Share Drive" xfId="666"/>
    <cellStyle name="Normal_Reseller_Lowlights" xfId="667"/>
    <cellStyle name="Normal_Reseller_MSUS Home" xfId="668"/>
    <cellStyle name="Normal_Reseller_MYR &amp; Monthly Reporting" xfId="669"/>
    <cellStyle name="Normal_Reseller_OCU Metrics " xfId="670"/>
    <cellStyle name="Normal_Reseller_OCU Prog. &amp; Initiatives " xfId="671"/>
    <cellStyle name="Normal_Reslr Mktng" xfId="672"/>
    <cellStyle name="Normal_Reslr Mktng_1" xfId="673"/>
    <cellStyle name="Normal_Retail By Div" xfId="674"/>
    <cellStyle name="Normal_Rev by Cust Seg" xfId="675"/>
    <cellStyle name="Normal_Rev by Product" xfId="676"/>
    <cellStyle name="Normal_Rev,PC's,Heads by Dist(9)" xfId="677"/>
    <cellStyle name="Normal_Revenues" xfId="678"/>
    <cellStyle name="Normal_RevSum" xfId="679"/>
    <cellStyle name="Normal_RevSum (2)" xfId="680"/>
    <cellStyle name="Normal_Rsllr Monthly Market Share" xfId="681"/>
    <cellStyle name="Normal_RslrSales.xls Chart 3" xfId="682"/>
    <cellStyle name="Normal_RslrSales.xls Chart 4" xfId="683"/>
    <cellStyle name="Normal_RslrSales.xls Chart 5" xfId="684"/>
    <cellStyle name="Normal_RTL DMR Rank" xfId="685"/>
    <cellStyle name="Normal_S&amp;MCosts" xfId="686"/>
    <cellStyle name="Normal_Segment and Account" xfId="687"/>
    <cellStyle name="Normal_Segment Change" xfId="688"/>
    <cellStyle name="Normal_Sheet1" xfId="689"/>
    <cellStyle name="Normal_Sheet1 (2)" xfId="690"/>
    <cellStyle name="Normal_Sheet1 (2)_Competitive Environment" xfId="691"/>
    <cellStyle name="Normal_Sheet1 (2)_ECU Account Licensing" xfId="692"/>
    <cellStyle name="Normal_Sheet1 (2)_ECU Competitive Summary" xfId="693"/>
    <cellStyle name="Normal_Sheet1 (2)_ECU Product Map" xfId="694"/>
    <cellStyle name="Normal_Sheet1 (2)_Highlights" xfId="695"/>
    <cellStyle name="Normal_Sheet1 (2)_Internet Share Drive" xfId="696"/>
    <cellStyle name="Normal_Sheet1 (2)_Lowlights" xfId="697"/>
    <cellStyle name="Normal_Sheet1 (2)_MSUS Home" xfId="698"/>
    <cellStyle name="Normal_Sheet1 (2)_MYR &amp; Monthly Reporting" xfId="699"/>
    <cellStyle name="Normal_Sheet1 (2)_OCU Metrics " xfId="700"/>
    <cellStyle name="Normal_Sheet1 (2)_OCU Prog. &amp; Initiatives " xfId="701"/>
    <cellStyle name="Normal_Sheet1_1" xfId="702"/>
    <cellStyle name="Normal_Sheet1_1_Headcount" xfId="703"/>
    <cellStyle name="Normal_Sheet1_1_MCOE Analysis" xfId="704"/>
    <cellStyle name="Normal_Sheet1_1_MCOE Definition" xfId="705"/>
    <cellStyle name="Normal_Sheet1_1_Mktg Summ" xfId="706"/>
    <cellStyle name="Normal_Sheet1_1_OpEx Discussion" xfId="707"/>
    <cellStyle name="Normal_Sheet1_1_OpEx Statment" xfId="708"/>
    <cellStyle name="Normal_Sheet1_1_Payroll" xfId="709"/>
    <cellStyle name="Normal_Sheet1_1_Summary" xfId="710"/>
    <cellStyle name="Normal_Sheet1_1_Trend OpEx" xfId="711"/>
    <cellStyle name="Normal_Sheet1_2" xfId="712"/>
    <cellStyle name="Normal_Sheet1_3" xfId="713"/>
    <cellStyle name="Normal_Sheet1_BINV" xfId="714"/>
    <cellStyle name="Normal_Sheet1_BINV_1" xfId="715"/>
    <cellStyle name="Normal_Sheet1_BINV_2" xfId="716"/>
    <cellStyle name="Normal_Sheet1_Book6" xfId="717"/>
    <cellStyle name="Normal_Sheet1_Capital (2)" xfId="718"/>
    <cellStyle name="Normal_Sheet1_Competitive Environment" xfId="719"/>
    <cellStyle name="Normal_Sheet1_Dashboard - Chicago" xfId="720"/>
    <cellStyle name="Normal_Sheet1_Dialog1" xfId="721"/>
    <cellStyle name="Normal_Sheet1_ECU Account Licensing" xfId="722"/>
    <cellStyle name="Normal_Sheet1_ECU Accounts" xfId="723"/>
    <cellStyle name="Normal_Sheet1_ECU Competitive Summary" xfId="724"/>
    <cellStyle name="Normal_Sheet1_ECU Product Map" xfId="725"/>
    <cellStyle name="Normal_Sheet1_Headcount" xfId="726"/>
    <cellStyle name="Normal_Sheet1_Highlights" xfId="727"/>
    <cellStyle name="Normal_Sheet1_Internet Share Drive" xfId="728"/>
    <cellStyle name="Normal_Sheet1_laroux" xfId="729"/>
    <cellStyle name="Normal_Sheet1_Lowlights" xfId="730"/>
    <cellStyle name="Normal_Sheet1_MCOE Analysis" xfId="731"/>
    <cellStyle name="Normal_Sheet1_MCOE Definition" xfId="732"/>
    <cellStyle name="Normal_Sheet1_Mktg Summ" xfId="733"/>
    <cellStyle name="Normal_Sheet1_MSUS Home" xfId="734"/>
    <cellStyle name="Normal_Sheet1_MYR &amp; Monthly Reporting" xfId="735"/>
    <cellStyle name="Normal_Sheet1_OCU Metrics " xfId="736"/>
    <cellStyle name="Normal_Sheet1_OCU Prog. &amp; Initiatives " xfId="737"/>
    <cellStyle name="Normal_Sheet1_OpEx Discussion" xfId="738"/>
    <cellStyle name="Normal_Sheet1_OpEx Statment" xfId="739"/>
    <cellStyle name="Normal_Sheet1_Payroll" xfId="740"/>
    <cellStyle name="Normal_Sheet1_PERSONAL" xfId="741"/>
    <cellStyle name="Normal_Sheet1_Summary" xfId="742"/>
    <cellStyle name="Normal_Sheet1_Trend OpEx" xfId="743"/>
    <cellStyle name="Normal_Sheet1_WWFG Mix" xfId="744"/>
    <cellStyle name="Normal_Sheet2" xfId="745"/>
    <cellStyle name="Normal_Sheet2_1" xfId="746"/>
    <cellStyle name="Normal_Sheet2_Competitive Environment" xfId="747"/>
    <cellStyle name="Normal_Sheet2_ECU Account Licensing" xfId="748"/>
    <cellStyle name="Normal_Sheet2_ECU Competitive Summary" xfId="749"/>
    <cellStyle name="Normal_Sheet2_ECU Product Map" xfId="750"/>
    <cellStyle name="Normal_Sheet2_Highlights" xfId="751"/>
    <cellStyle name="Normal_Sheet2_Internet Share Drive" xfId="752"/>
    <cellStyle name="Normal_Sheet2_Lowlights" xfId="753"/>
    <cellStyle name="Normal_Sheet2_MSUS Home" xfId="754"/>
    <cellStyle name="Normal_Sheet2_MYR &amp; Monthly Reporting" xfId="755"/>
    <cellStyle name="Normal_Sheet2_OCU Metrics " xfId="756"/>
    <cellStyle name="Normal_Sheet2_OCU Prog. &amp; Initiatives " xfId="757"/>
    <cellStyle name="Normal_Sheet3" xfId="758"/>
    <cellStyle name="Normal_Sheet3_Competitive Environment" xfId="759"/>
    <cellStyle name="Normal_Sheet3_ECU Account Licensing" xfId="760"/>
    <cellStyle name="Normal_Sheet3_ECU Competitive Summary" xfId="761"/>
    <cellStyle name="Normal_Sheet3_ECU Product Map" xfId="762"/>
    <cellStyle name="Normal_Sheet3_Highlights" xfId="763"/>
    <cellStyle name="Normal_Sheet3_Internet Share Drive" xfId="764"/>
    <cellStyle name="Normal_Sheet3_Lowlights" xfId="765"/>
    <cellStyle name="Normal_Sheet3_MSUS Home" xfId="766"/>
    <cellStyle name="Normal_Sheet3_MYR &amp; Monthly Reporting" xfId="767"/>
    <cellStyle name="Normal_Sheet3_OCU Metrics " xfId="768"/>
    <cellStyle name="Normal_Sheet3_OCU Prog. &amp; Initiatives " xfId="769"/>
    <cellStyle name="Normal_Sheet4" xfId="770"/>
    <cellStyle name="Normal_Sheet4_BINV" xfId="771"/>
    <cellStyle name="Normal_Sheet4_ECU Accounts" xfId="772"/>
    <cellStyle name="Normal_Sheet4_WWFG Mix" xfId="773"/>
    <cellStyle name="Normal_Sheet5" xfId="774"/>
    <cellStyle name="Normal_Sheet6" xfId="775"/>
    <cellStyle name="Normal_Shipping" xfId="776"/>
    <cellStyle name="Normal_Slide 1" xfId="777"/>
    <cellStyle name="Normal_SmartSwitch Program" xfId="778"/>
    <cellStyle name="Normal_Subsegment Charts (B)" xfId="779"/>
    <cellStyle name="Normal_Summary" xfId="780"/>
    <cellStyle name="Normal_Summary (2)" xfId="781"/>
    <cellStyle name="Normal_Summary (2)_1" xfId="782"/>
    <cellStyle name="Normal_Summary By Div &amp; Cat" xfId="783"/>
    <cellStyle name="Normal_Total 96quota&amp;95rev" xfId="784"/>
    <cellStyle name="Normal_TOTALS" xfId="785"/>
    <cellStyle name="Normal_Trend P&amp;L - Actual" xfId="786"/>
    <cellStyle name="Normal_TrendP&amp;L" xfId="787"/>
    <cellStyle name="Normal_TrendRev" xfId="788"/>
    <cellStyle name="Normal_US Pivot" xfId="789"/>
    <cellStyle name="Normal_version mix 6" xfId="790"/>
    <cellStyle name="Normal_Walmart" xfId="791"/>
    <cellStyle name="Normal_West" xfId="792"/>
    <cellStyle name="Normal_West US Region SM" xfId="793"/>
    <cellStyle name="Normal_WestLicense (2)" xfId="794"/>
    <cellStyle name="Normal_WWFG Mix" xfId="795"/>
    <cellStyle name="Normal_YTDP&amp;L" xfId="796"/>
    <cellStyle name="Normal_YTDRevSum" xfId="797"/>
    <cellStyle name="Percent" xfId="798"/>
    <cellStyle name="Percent_12~3SO2" xfId="799"/>
    <cellStyle name="Percent_BINV" xfId="800"/>
    <cellStyle name="Percent_BINV_1" xfId="801"/>
    <cellStyle name="Percent_laroux" xfId="802"/>
    <cellStyle name="PrePop Currency (0)" xfId="803"/>
    <cellStyle name="Text Indent A" xfId="804"/>
    <cellStyle name="Text Indent B" xfId="805"/>
    <cellStyle name="Text Indent B_laroux" xfId="806"/>
    <cellStyle name="Total" xfId="8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5" width="12.7109375" style="0" customWidth="1"/>
  </cols>
  <sheetData>
    <row r="1" spans="2:5" ht="12.75">
      <c r="B1" s="78"/>
      <c r="C1" s="78"/>
      <c r="D1" s="78"/>
      <c r="E1" s="78" t="s">
        <v>191</v>
      </c>
    </row>
    <row r="2" spans="1:5" ht="12.75">
      <c r="A2" s="94" t="s">
        <v>164</v>
      </c>
      <c r="B2" s="94"/>
      <c r="C2" s="94"/>
      <c r="D2" s="94"/>
      <c r="E2" s="94"/>
    </row>
    <row r="3" spans="1:5" ht="12.75">
      <c r="A3" s="79"/>
      <c r="B3" s="79"/>
      <c r="C3" s="79"/>
      <c r="D3" s="79"/>
      <c r="E3" s="79"/>
    </row>
    <row r="4" spans="1:5" ht="12.75">
      <c r="A4" s="94" t="s">
        <v>165</v>
      </c>
      <c r="B4" s="94"/>
      <c r="C4" s="94"/>
      <c r="D4" s="94"/>
      <c r="E4" s="94"/>
    </row>
    <row r="5" spans="1:5" ht="12.75">
      <c r="A5" s="94" t="s">
        <v>263</v>
      </c>
      <c r="B5" s="94"/>
      <c r="C5" s="94"/>
      <c r="D5" s="94"/>
      <c r="E5" s="94"/>
    </row>
    <row r="6" spans="2:5" ht="12.75">
      <c r="B6" s="93" t="s">
        <v>192</v>
      </c>
      <c r="C6" s="93"/>
      <c r="D6" s="93" t="s">
        <v>193</v>
      </c>
      <c r="E6" s="93"/>
    </row>
    <row r="7" spans="2:5" ht="12.75">
      <c r="B7" s="7" t="s">
        <v>32</v>
      </c>
      <c r="C7" s="7" t="s">
        <v>41</v>
      </c>
      <c r="D7" s="7" t="s">
        <v>32</v>
      </c>
      <c r="E7" s="7" t="s">
        <v>41</v>
      </c>
    </row>
    <row r="8" spans="2:5" ht="12.75">
      <c r="B8" s="42" t="s">
        <v>33</v>
      </c>
      <c r="C8" s="42" t="s">
        <v>33</v>
      </c>
      <c r="D8" s="42" t="s">
        <v>33</v>
      </c>
      <c r="E8" s="42" t="s">
        <v>33</v>
      </c>
    </row>
    <row r="9" spans="2:5" ht="12.75">
      <c r="B9" s="7" t="s">
        <v>34</v>
      </c>
      <c r="C9" s="7" t="s">
        <v>42</v>
      </c>
      <c r="D9" s="7" t="s">
        <v>34</v>
      </c>
      <c r="E9" s="7" t="s">
        <v>42</v>
      </c>
    </row>
    <row r="10" spans="2:5" ht="12.75">
      <c r="B10" s="73" t="s">
        <v>259</v>
      </c>
      <c r="C10" s="73" t="s">
        <v>261</v>
      </c>
      <c r="D10" s="73" t="s">
        <v>259</v>
      </c>
      <c r="E10" s="73" t="s">
        <v>261</v>
      </c>
    </row>
    <row r="11" spans="1:5" ht="12.75">
      <c r="A11" s="77"/>
      <c r="B11" s="12" t="s">
        <v>43</v>
      </c>
      <c r="C11" s="12" t="s">
        <v>43</v>
      </c>
      <c r="D11" s="12" t="s">
        <v>43</v>
      </c>
      <c r="E11" s="12" t="s">
        <v>43</v>
      </c>
    </row>
    <row r="12" ht="12.75">
      <c r="A12" s="72" t="s">
        <v>166</v>
      </c>
    </row>
    <row r="13" spans="2:5" ht="12.75">
      <c r="B13" s="78"/>
      <c r="C13" s="78"/>
      <c r="D13" s="78"/>
      <c r="E13" s="78"/>
    </row>
    <row r="14" spans="1:5" ht="12.75">
      <c r="A14" t="s">
        <v>167</v>
      </c>
      <c r="B14" s="80">
        <v>1184586</v>
      </c>
      <c r="C14" s="80">
        <v>1610628</v>
      </c>
      <c r="D14" s="80">
        <v>1164474</v>
      </c>
      <c r="E14" s="80">
        <v>1588898</v>
      </c>
    </row>
    <row r="15" spans="1:5" ht="12.75">
      <c r="A15" t="s">
        <v>168</v>
      </c>
      <c r="B15" s="80">
        <v>583669</v>
      </c>
      <c r="C15" s="80">
        <v>219717</v>
      </c>
      <c r="D15" s="80">
        <v>522800</v>
      </c>
      <c r="E15" s="80">
        <v>158000</v>
      </c>
    </row>
    <row r="16" spans="1:5" ht="12.75">
      <c r="A16" t="s">
        <v>169</v>
      </c>
      <c r="B16" s="80">
        <v>1286787</v>
      </c>
      <c r="C16" s="80">
        <v>1292776</v>
      </c>
      <c r="D16" s="80">
        <v>1223821</v>
      </c>
      <c r="E16" s="80">
        <v>1239255</v>
      </c>
    </row>
    <row r="17" spans="1:5" ht="12.75">
      <c r="A17" t="s">
        <v>170</v>
      </c>
      <c r="B17" s="80">
        <v>5591911</v>
      </c>
      <c r="C17" s="80">
        <v>5838801</v>
      </c>
      <c r="D17" s="80">
        <v>5629174</v>
      </c>
      <c r="E17" s="80">
        <v>5869690</v>
      </c>
    </row>
    <row r="18" spans="1:5" ht="12.75">
      <c r="A18" t="s">
        <v>171</v>
      </c>
      <c r="B18" s="80">
        <v>317823</v>
      </c>
      <c r="C18" s="80">
        <v>288968</v>
      </c>
      <c r="D18" s="80">
        <v>358273</v>
      </c>
      <c r="E18" s="80">
        <v>339162</v>
      </c>
    </row>
    <row r="19" spans="1:5" ht="12.75">
      <c r="A19" t="s">
        <v>172</v>
      </c>
      <c r="B19" s="80">
        <v>253633</v>
      </c>
      <c r="C19" s="80">
        <v>267811</v>
      </c>
      <c r="D19" s="80">
        <v>253633</v>
      </c>
      <c r="E19" s="80">
        <v>267811</v>
      </c>
    </row>
    <row r="20" spans="1:5" ht="12.75">
      <c r="A20" t="s">
        <v>173</v>
      </c>
      <c r="B20" s="80">
        <v>0</v>
      </c>
      <c r="C20" s="80">
        <v>0</v>
      </c>
      <c r="D20" s="81">
        <v>88232</v>
      </c>
      <c r="E20" s="81">
        <v>88232</v>
      </c>
    </row>
    <row r="21" spans="1:5" ht="12.75">
      <c r="A21" t="s">
        <v>174</v>
      </c>
      <c r="B21" s="80">
        <v>266</v>
      </c>
      <c r="C21" s="80">
        <v>253</v>
      </c>
      <c r="D21" s="80">
        <v>276</v>
      </c>
      <c r="E21" s="80">
        <v>276</v>
      </c>
    </row>
    <row r="22" spans="1:5" ht="12.75">
      <c r="A22" t="s">
        <v>175</v>
      </c>
      <c r="B22" s="80">
        <v>213775</v>
      </c>
      <c r="C22" s="80">
        <v>219063</v>
      </c>
      <c r="D22" s="80">
        <v>72903</v>
      </c>
      <c r="E22" s="80">
        <v>80946</v>
      </c>
    </row>
    <row r="23" spans="2:5" ht="12.75">
      <c r="B23" s="80"/>
      <c r="C23" s="80"/>
      <c r="D23" s="80"/>
      <c r="E23" s="80"/>
    </row>
    <row r="24" spans="1:5" ht="13.5" thickBot="1">
      <c r="A24" s="72" t="s">
        <v>176</v>
      </c>
      <c r="B24" s="82">
        <f>SUM(B14:B22)</f>
        <v>9432450</v>
      </c>
      <c r="C24" s="82">
        <f>SUM(C14:C22)</f>
        <v>9738017</v>
      </c>
      <c r="D24" s="82">
        <f>SUM(D14:D22)</f>
        <v>9313586</v>
      </c>
      <c r="E24" s="82">
        <f>SUM(E14:E22)</f>
        <v>9632270</v>
      </c>
    </row>
    <row r="25" spans="2:5" ht="13.5" thickTop="1">
      <c r="B25" s="80"/>
      <c r="C25" s="80"/>
      <c r="D25" s="80"/>
      <c r="E25" s="80"/>
    </row>
    <row r="26" spans="1:5" ht="12.75">
      <c r="A26" s="9" t="s">
        <v>177</v>
      </c>
      <c r="B26" s="80"/>
      <c r="C26" s="80"/>
      <c r="D26" s="80"/>
      <c r="E26" s="80"/>
    </row>
    <row r="27" spans="2:5" ht="12.75">
      <c r="B27" s="80"/>
      <c r="C27" s="80"/>
      <c r="D27" s="80"/>
      <c r="E27" s="80"/>
    </row>
    <row r="28" spans="1:5" ht="12.75">
      <c r="A28" t="s">
        <v>30</v>
      </c>
      <c r="B28" s="80">
        <v>6946505</v>
      </c>
      <c r="C28" s="80">
        <v>7381546</v>
      </c>
      <c r="D28" s="80">
        <v>6956564</v>
      </c>
      <c r="E28" s="80">
        <v>7394232</v>
      </c>
    </row>
    <row r="29" spans="1:5" ht="12.75">
      <c r="A29" t="s">
        <v>87</v>
      </c>
      <c r="B29" s="80"/>
      <c r="C29" s="80"/>
      <c r="D29" s="80"/>
      <c r="E29" s="80"/>
    </row>
    <row r="30" spans="1:5" ht="12.75">
      <c r="A30" t="s">
        <v>178</v>
      </c>
      <c r="B30" s="80">
        <v>843345</v>
      </c>
      <c r="C30" s="80">
        <v>692896</v>
      </c>
      <c r="D30" s="80">
        <v>843345</v>
      </c>
      <c r="E30" s="80">
        <v>692896</v>
      </c>
    </row>
    <row r="31" spans="1:5" ht="12.75">
      <c r="A31" t="s">
        <v>179</v>
      </c>
      <c r="B31" s="80">
        <v>238325</v>
      </c>
      <c r="C31" s="80">
        <v>280737</v>
      </c>
      <c r="D31" s="80">
        <v>238325</v>
      </c>
      <c r="E31" s="80">
        <v>280737</v>
      </c>
    </row>
    <row r="32" spans="1:5" ht="12.75">
      <c r="A32" t="s">
        <v>180</v>
      </c>
      <c r="B32" s="80">
        <v>470190</v>
      </c>
      <c r="C32" s="80">
        <v>508662</v>
      </c>
      <c r="D32" s="80">
        <v>373440</v>
      </c>
      <c r="E32" s="80">
        <v>414887</v>
      </c>
    </row>
    <row r="33" spans="2:5" ht="12.75">
      <c r="B33" s="80"/>
      <c r="C33" s="80"/>
      <c r="D33" s="80"/>
      <c r="E33" s="80"/>
    </row>
    <row r="34" spans="1:5" ht="12.75">
      <c r="A34" s="72" t="s">
        <v>181</v>
      </c>
      <c r="B34" s="83">
        <f>SUM(B28:B32)</f>
        <v>8498365</v>
      </c>
      <c r="C34" s="83">
        <f>SUM(C28:C32)</f>
        <v>8863841</v>
      </c>
      <c r="D34" s="83">
        <f>SUM(D28:D32)</f>
        <v>8411674</v>
      </c>
      <c r="E34" s="83">
        <f>SUM(E28:E32)</f>
        <v>8782752</v>
      </c>
    </row>
    <row r="35" spans="2:5" ht="12.75">
      <c r="B35" s="80"/>
      <c r="C35" s="80"/>
      <c r="D35" s="80"/>
      <c r="E35" s="80"/>
    </row>
    <row r="36" spans="2:5" ht="12.75">
      <c r="B36" s="80"/>
      <c r="C36" s="80"/>
      <c r="D36" s="80"/>
      <c r="E36" s="80"/>
    </row>
    <row r="37" spans="1:5" ht="12.75">
      <c r="A37" t="s">
        <v>182</v>
      </c>
      <c r="B37" s="80">
        <v>341848</v>
      </c>
      <c r="C37" s="80">
        <v>341022</v>
      </c>
      <c r="D37" s="80">
        <v>341848</v>
      </c>
      <c r="E37" s="80">
        <v>341022</v>
      </c>
    </row>
    <row r="38" spans="1:5" ht="12.75">
      <c r="A38" t="s">
        <v>183</v>
      </c>
      <c r="B38" s="80">
        <v>589518</v>
      </c>
      <c r="C38" s="80">
        <v>530963</v>
      </c>
      <c r="D38" s="80">
        <v>560064</v>
      </c>
      <c r="E38" s="80">
        <v>508496</v>
      </c>
    </row>
    <row r="39" spans="1:5" ht="12.75">
      <c r="A39" s="9" t="s">
        <v>184</v>
      </c>
      <c r="B39" s="83">
        <f>SUM(B37:B38)</f>
        <v>931366</v>
      </c>
      <c r="C39" s="83">
        <f>SUM(C37:C38)</f>
        <v>871985</v>
      </c>
      <c r="D39" s="83">
        <f>SUM(D37+D38)</f>
        <v>901912</v>
      </c>
      <c r="E39" s="83">
        <f>SUM(E37+E38)</f>
        <v>849518</v>
      </c>
    </row>
    <row r="40" spans="2:5" ht="12.75">
      <c r="B40" s="78"/>
      <c r="C40" s="78"/>
      <c r="D40" s="78"/>
      <c r="E40" s="78"/>
    </row>
    <row r="41" spans="1:5" ht="12.75">
      <c r="A41" s="10" t="s">
        <v>185</v>
      </c>
      <c r="B41" s="84">
        <v>2719</v>
      </c>
      <c r="C41" s="84">
        <v>2191</v>
      </c>
      <c r="D41" s="84">
        <v>0</v>
      </c>
      <c r="E41" s="84">
        <v>0</v>
      </c>
    </row>
    <row r="42" spans="1:5" ht="13.5" thickBot="1">
      <c r="A42" s="9" t="s">
        <v>186</v>
      </c>
      <c r="B42" s="82">
        <f>SUM(B34+B39+B41)</f>
        <v>9432450</v>
      </c>
      <c r="C42" s="82">
        <f>SUM(C34+C39+C41)</f>
        <v>9738017</v>
      </c>
      <c r="D42" s="82">
        <f>SUM(D34+D39+D41)</f>
        <v>9313586</v>
      </c>
      <c r="E42" s="82">
        <f>SUM(E34+E39+E41)</f>
        <v>9632270</v>
      </c>
    </row>
    <row r="43" spans="2:5" ht="13.5" thickTop="1">
      <c r="B43" s="78"/>
      <c r="C43" s="78"/>
      <c r="D43" s="78"/>
      <c r="E43" s="78"/>
    </row>
    <row r="44" spans="1:5" ht="13.5" thickBot="1">
      <c r="A44" s="85" t="s">
        <v>187</v>
      </c>
      <c r="B44" s="86">
        <v>3572340</v>
      </c>
      <c r="C44" s="86">
        <v>3473448</v>
      </c>
      <c r="D44" s="86">
        <v>3566012</v>
      </c>
      <c r="E44" s="86">
        <v>3466133</v>
      </c>
    </row>
    <row r="45" spans="2:5" ht="13.5" thickTop="1">
      <c r="B45" s="80"/>
      <c r="C45" s="80"/>
      <c r="D45" s="80"/>
      <c r="E45" s="80"/>
    </row>
    <row r="46" spans="1:5" ht="12.75">
      <c r="A46" s="9" t="s">
        <v>188</v>
      </c>
      <c r="B46" s="80"/>
      <c r="C46" s="80"/>
      <c r="D46" s="80"/>
      <c r="E46" s="80"/>
    </row>
    <row r="47" spans="1:5" ht="12.75">
      <c r="A47" t="s">
        <v>189</v>
      </c>
      <c r="B47" s="88">
        <v>0.1206</v>
      </c>
      <c r="C47" s="88">
        <v>0.1223</v>
      </c>
      <c r="D47" s="88">
        <v>0.1195</v>
      </c>
      <c r="E47" s="88">
        <v>0.1232</v>
      </c>
    </row>
    <row r="48" spans="1:5" ht="12.75">
      <c r="A48" t="s">
        <v>190</v>
      </c>
      <c r="B48" s="88">
        <v>0.1375</v>
      </c>
      <c r="C48" s="88">
        <v>0.1395</v>
      </c>
      <c r="D48" s="88">
        <v>0.1242</v>
      </c>
      <c r="E48" s="88">
        <v>0.1281</v>
      </c>
    </row>
    <row r="49" spans="2:5" ht="12.75">
      <c r="B49" s="78"/>
      <c r="C49" s="78"/>
      <c r="D49" s="78"/>
      <c r="E49" s="78"/>
    </row>
    <row r="50" spans="2:5" ht="12.75">
      <c r="B50" s="78"/>
      <c r="C50" s="78"/>
      <c r="D50" s="78"/>
      <c r="E50" s="78"/>
    </row>
    <row r="52" spans="1:5" ht="12.75">
      <c r="A52" s="94" t="s">
        <v>130</v>
      </c>
      <c r="B52" s="94"/>
      <c r="C52" s="94"/>
      <c r="D52" s="94"/>
      <c r="E52" s="94"/>
    </row>
    <row r="53" spans="1:5" ht="12.75">
      <c r="A53" s="10"/>
      <c r="B53" s="10"/>
      <c r="C53" s="10"/>
      <c r="D53" s="10"/>
      <c r="E53" s="10"/>
    </row>
    <row r="54" spans="1:5" ht="12.75">
      <c r="A54" s="94" t="s">
        <v>80</v>
      </c>
      <c r="B54" s="94"/>
      <c r="C54" s="94"/>
      <c r="D54" s="94"/>
      <c r="E54" s="94"/>
    </row>
    <row r="55" spans="1:5" ht="12.75">
      <c r="A55" s="94" t="s">
        <v>194</v>
      </c>
      <c r="B55" s="94"/>
      <c r="C55" s="94"/>
      <c r="D55" s="94"/>
      <c r="E55" s="94"/>
    </row>
    <row r="56" spans="1:5" ht="12.75">
      <c r="A56" s="87" t="s">
        <v>195</v>
      </c>
      <c r="B56" s="11"/>
      <c r="C56" s="11"/>
      <c r="D56" s="11"/>
      <c r="E56" s="11"/>
    </row>
    <row r="57" spans="1:5" ht="12.75">
      <c r="A57" s="10"/>
      <c r="B57" s="10"/>
      <c r="C57" s="93" t="s">
        <v>53</v>
      </c>
      <c r="D57" s="93"/>
      <c r="E57" s="10"/>
    </row>
    <row r="58" spans="1:5" ht="12.75">
      <c r="A58" s="10"/>
      <c r="B58" s="93" t="s">
        <v>31</v>
      </c>
      <c r="C58" s="93"/>
      <c r="D58" s="93" t="s">
        <v>36</v>
      </c>
      <c r="E58" s="93"/>
    </row>
    <row r="59" spans="1:5" ht="12.75">
      <c r="A59" s="10"/>
      <c r="B59" s="7" t="s">
        <v>32</v>
      </c>
      <c r="C59" s="7" t="s">
        <v>38</v>
      </c>
      <c r="D59" s="7"/>
      <c r="E59" s="7" t="s">
        <v>38</v>
      </c>
    </row>
    <row r="60" spans="1:5" ht="12.75">
      <c r="A60" s="10"/>
      <c r="B60" s="7" t="s">
        <v>33</v>
      </c>
      <c r="C60" s="7" t="s">
        <v>35</v>
      </c>
      <c r="D60" s="7" t="s">
        <v>32</v>
      </c>
      <c r="E60" s="7" t="s">
        <v>35</v>
      </c>
    </row>
    <row r="61" spans="1:5" ht="12.75">
      <c r="A61" s="10"/>
      <c r="B61" s="7" t="s">
        <v>34</v>
      </c>
      <c r="C61" s="7" t="s">
        <v>34</v>
      </c>
      <c r="D61" s="7" t="s">
        <v>37</v>
      </c>
      <c r="E61" s="7" t="s">
        <v>37</v>
      </c>
    </row>
    <row r="62" spans="1:5" ht="12.75">
      <c r="A62" s="10"/>
      <c r="B62" s="73" t="s">
        <v>259</v>
      </c>
      <c r="C62" s="73" t="s">
        <v>260</v>
      </c>
      <c r="D62" s="73" t="s">
        <v>259</v>
      </c>
      <c r="E62" s="73" t="s">
        <v>260</v>
      </c>
    </row>
    <row r="63" spans="1:5" ht="12.75">
      <c r="A63" s="10"/>
      <c r="B63" s="12" t="s">
        <v>0</v>
      </c>
      <c r="C63" s="12" t="s">
        <v>0</v>
      </c>
      <c r="D63" s="12" t="s">
        <v>0</v>
      </c>
      <c r="E63" s="12" t="s">
        <v>0</v>
      </c>
    </row>
    <row r="64" spans="1:5" ht="12.75">
      <c r="A64" s="10"/>
      <c r="B64" s="10"/>
      <c r="C64" s="10"/>
      <c r="D64" s="10"/>
      <c r="E64" s="10"/>
    </row>
    <row r="65" spans="1:5" ht="12.75">
      <c r="A65" s="10" t="s">
        <v>1</v>
      </c>
      <c r="B65" s="13">
        <v>133452</v>
      </c>
      <c r="C65" s="13">
        <v>151212</v>
      </c>
      <c r="D65" s="13">
        <v>269364</v>
      </c>
      <c r="E65" s="13">
        <v>318268</v>
      </c>
    </row>
    <row r="66" spans="1:5" ht="12.75">
      <c r="A66" s="10" t="s">
        <v>2</v>
      </c>
      <c r="B66" s="14">
        <v>-62805</v>
      </c>
      <c r="C66" s="14">
        <v>-114032</v>
      </c>
      <c r="D66" s="14">
        <v>-132804</v>
      </c>
      <c r="E66" s="14">
        <v>-242920</v>
      </c>
    </row>
    <row r="67" spans="1:5" ht="12.75">
      <c r="A67" s="10"/>
      <c r="B67" s="13"/>
      <c r="C67" s="13"/>
      <c r="D67" s="13"/>
      <c r="E67" s="13"/>
    </row>
    <row r="68" spans="1:5" ht="12.75">
      <c r="A68" s="10" t="s">
        <v>3</v>
      </c>
      <c r="B68" s="13">
        <f>SUM(B65+B66)</f>
        <v>70647</v>
      </c>
      <c r="C68" s="13">
        <f>SUM(C65+C66)</f>
        <v>37180</v>
      </c>
      <c r="D68" s="13">
        <f>SUM(D65+D66)</f>
        <v>136560</v>
      </c>
      <c r="E68" s="13">
        <f>SUM(E65+E66)</f>
        <v>75348</v>
      </c>
    </row>
    <row r="69" spans="1:5" ht="12.75">
      <c r="A69" s="10" t="s">
        <v>196</v>
      </c>
      <c r="B69" s="15">
        <v>5079</v>
      </c>
      <c r="C69" s="15">
        <v>641</v>
      </c>
      <c r="D69" s="15">
        <v>8653</v>
      </c>
      <c r="E69" s="15">
        <v>1489</v>
      </c>
    </row>
    <row r="70" spans="1:5" ht="12.75">
      <c r="A70" s="10" t="s">
        <v>24</v>
      </c>
      <c r="B70" s="14">
        <v>22255</v>
      </c>
      <c r="C70" s="14">
        <v>49732</v>
      </c>
      <c r="D70" s="14">
        <v>51594</v>
      </c>
      <c r="E70" s="14">
        <v>67785</v>
      </c>
    </row>
    <row r="71" spans="1:5" ht="12.75">
      <c r="A71" s="10"/>
      <c r="B71" s="13"/>
      <c r="C71" s="13"/>
      <c r="D71" s="13" t="s">
        <v>4</v>
      </c>
      <c r="E71" s="13"/>
    </row>
    <row r="72" spans="1:5" ht="12.75">
      <c r="A72" s="10" t="s">
        <v>217</v>
      </c>
      <c r="B72" s="13">
        <f>SUM(B68:B70)</f>
        <v>97981</v>
      </c>
      <c r="C72" s="13">
        <f>SUM(C68:C70)</f>
        <v>87553</v>
      </c>
      <c r="D72" s="13">
        <f>SUM(D68:D70)</f>
        <v>196807</v>
      </c>
      <c r="E72" s="13">
        <f>SUM(E68:E70)</f>
        <v>144622</v>
      </c>
    </row>
    <row r="73" spans="1:5" ht="12.75">
      <c r="A73" s="10" t="s">
        <v>26</v>
      </c>
      <c r="B73" s="14">
        <v>-49262</v>
      </c>
      <c r="C73" s="14">
        <v>-41502</v>
      </c>
      <c r="D73" s="14">
        <v>-89020</v>
      </c>
      <c r="E73" s="14">
        <v>-80151</v>
      </c>
    </row>
    <row r="74" spans="1:5" ht="12.75">
      <c r="A74" s="10"/>
      <c r="B74" s="15"/>
      <c r="C74" s="15"/>
      <c r="D74" s="15"/>
      <c r="E74" s="15"/>
    </row>
    <row r="75" spans="1:5" ht="12.75">
      <c r="A75" s="10" t="s">
        <v>218</v>
      </c>
      <c r="B75" s="13">
        <f>SUM(B72:B73)</f>
        <v>48719</v>
      </c>
      <c r="C75" s="13">
        <f>SUM(C72:C73)</f>
        <v>46051</v>
      </c>
      <c r="D75" s="13">
        <f>SUM(D72:D73)</f>
        <v>107787</v>
      </c>
      <c r="E75" s="13">
        <f>SUM(E72:E73)</f>
        <v>64471</v>
      </c>
    </row>
    <row r="76" spans="1:5" ht="12.75">
      <c r="A76" s="10" t="s">
        <v>23</v>
      </c>
      <c r="B76" s="13">
        <v>-11979</v>
      </c>
      <c r="C76" s="13">
        <v>-15424</v>
      </c>
      <c r="D76" s="13">
        <v>-29657</v>
      </c>
      <c r="E76" s="13">
        <v>-43650</v>
      </c>
    </row>
    <row r="77" spans="1:5" ht="12.75">
      <c r="A77" s="10" t="s">
        <v>25</v>
      </c>
      <c r="B77" s="14">
        <v>0</v>
      </c>
      <c r="C77" s="14">
        <v>138</v>
      </c>
      <c r="D77" s="14">
        <v>2000</v>
      </c>
      <c r="E77" s="14">
        <v>231</v>
      </c>
    </row>
    <row r="78" spans="1:5" ht="12.75">
      <c r="A78" s="10"/>
      <c r="B78" s="13"/>
      <c r="C78" s="13"/>
      <c r="D78" s="13"/>
      <c r="E78" s="13"/>
    </row>
    <row r="79" spans="1:5" ht="12.75">
      <c r="A79" s="10"/>
      <c r="B79" s="13">
        <f>SUM(B75:B77)</f>
        <v>36740</v>
      </c>
      <c r="C79" s="13">
        <f>SUM(C75:C77)</f>
        <v>30765</v>
      </c>
      <c r="D79" s="13">
        <f>SUM(D75:D77)</f>
        <v>80130</v>
      </c>
      <c r="E79" s="13">
        <f>SUM(E75:E77)</f>
        <v>21052</v>
      </c>
    </row>
    <row r="80" spans="1:5" ht="12.75">
      <c r="A80" s="10" t="s">
        <v>94</v>
      </c>
      <c r="B80" s="14">
        <v>7</v>
      </c>
      <c r="C80" s="14">
        <v>-4</v>
      </c>
      <c r="D80" s="14">
        <v>18</v>
      </c>
      <c r="E80" s="14">
        <v>-3</v>
      </c>
    </row>
    <row r="81" spans="1:5" ht="12.75">
      <c r="A81" s="10"/>
      <c r="B81" s="16"/>
      <c r="C81" s="15"/>
      <c r="D81" s="16"/>
      <c r="E81" s="16"/>
    </row>
    <row r="82" spans="1:5" ht="12.75">
      <c r="A82" s="10" t="s">
        <v>6</v>
      </c>
      <c r="B82" s="13">
        <f>SUM(B79+B80)</f>
        <v>36747</v>
      </c>
      <c r="C82" s="13">
        <f>SUM(C79+C80)</f>
        <v>30761</v>
      </c>
      <c r="D82" s="13">
        <f>SUM(D79+D80)</f>
        <v>80148</v>
      </c>
      <c r="E82" s="13">
        <f>SUM(E79+E80)</f>
        <v>21049</v>
      </c>
    </row>
    <row r="83" spans="1:5" ht="12.75">
      <c r="A83" s="10" t="s">
        <v>27</v>
      </c>
      <c r="B83" s="13">
        <v>-11693</v>
      </c>
      <c r="C83" s="13">
        <v>53</v>
      </c>
      <c r="D83" s="13">
        <v>-22672</v>
      </c>
      <c r="E83" s="13">
        <v>75</v>
      </c>
    </row>
    <row r="84" spans="1:5" ht="12.75">
      <c r="A84" s="10" t="s">
        <v>28</v>
      </c>
      <c r="B84" s="14" t="s">
        <v>126</v>
      </c>
      <c r="C84" s="14" t="s">
        <v>126</v>
      </c>
      <c r="D84" s="14" t="s">
        <v>126</v>
      </c>
      <c r="E84" s="14" t="s">
        <v>126</v>
      </c>
    </row>
    <row r="85" spans="1:5" ht="12.75">
      <c r="A85" s="10"/>
      <c r="B85" s="13"/>
      <c r="C85" s="13"/>
      <c r="D85" s="13"/>
      <c r="E85" s="13"/>
    </row>
    <row r="86" spans="1:5" ht="12.75">
      <c r="A86" s="10" t="s">
        <v>143</v>
      </c>
      <c r="B86" s="13">
        <f>SUM(B82:B84)</f>
        <v>25054</v>
      </c>
      <c r="C86" s="13">
        <f>SUM(C82:C84)</f>
        <v>30814</v>
      </c>
      <c r="D86" s="13">
        <f>SUM(D82:D84)</f>
        <v>57476</v>
      </c>
      <c r="E86" s="13">
        <f>SUM(E82:E84)</f>
        <v>21124</v>
      </c>
    </row>
    <row r="87" spans="1:5" ht="12.75">
      <c r="A87" s="10" t="s">
        <v>142</v>
      </c>
      <c r="B87" s="15">
        <v>-255</v>
      </c>
      <c r="C87" s="15">
        <v>-127</v>
      </c>
      <c r="D87" s="15">
        <v>-528</v>
      </c>
      <c r="E87" s="15">
        <v>-162</v>
      </c>
    </row>
    <row r="88" spans="1:5" ht="12.75">
      <c r="A88" s="10"/>
      <c r="B88" s="13"/>
      <c r="C88" s="13"/>
      <c r="D88" s="13"/>
      <c r="E88" s="13"/>
    </row>
    <row r="89" spans="1:5" ht="13.5" thickBot="1">
      <c r="A89" s="10" t="s">
        <v>29</v>
      </c>
      <c r="B89" s="17">
        <f>SUM(B86+B87)</f>
        <v>24799</v>
      </c>
      <c r="C89" s="17">
        <f>SUM(C86+C87)</f>
        <v>30687</v>
      </c>
      <c r="D89" s="17">
        <f>SUM(D86+D87)</f>
        <v>56948</v>
      </c>
      <c r="E89" s="17">
        <f>SUM(E86+E87)</f>
        <v>20962</v>
      </c>
    </row>
    <row r="90" spans="1:5" ht="13.5" thickTop="1">
      <c r="A90" s="10"/>
      <c r="B90" s="15"/>
      <c r="C90" s="15"/>
      <c r="D90" s="15"/>
      <c r="E90" s="15"/>
    </row>
    <row r="91" spans="1:5" ht="12.75">
      <c r="A91" s="10"/>
      <c r="B91" s="13"/>
      <c r="C91" s="13"/>
      <c r="D91" s="13"/>
      <c r="E91" s="13"/>
    </row>
    <row r="92" spans="1:5" ht="13.5" thickBot="1">
      <c r="A92" s="10" t="s">
        <v>70</v>
      </c>
      <c r="B92" s="18">
        <v>7.26</v>
      </c>
      <c r="C92" s="18">
        <v>9</v>
      </c>
      <c r="D92" s="18">
        <v>16.68</v>
      </c>
      <c r="E92" s="18">
        <v>6.15</v>
      </c>
    </row>
    <row r="93" spans="1:5" ht="13.5" thickTop="1">
      <c r="A93" s="10"/>
      <c r="B93" s="12"/>
      <c r="C93" s="12"/>
      <c r="D93" s="12"/>
      <c r="E93" s="12"/>
    </row>
    <row r="94" spans="1:5" ht="13.5" thickBot="1">
      <c r="A94" s="10" t="s">
        <v>150</v>
      </c>
      <c r="B94" s="18">
        <v>7.26</v>
      </c>
      <c r="C94" s="18">
        <v>9</v>
      </c>
      <c r="D94" s="18">
        <v>16.68</v>
      </c>
      <c r="E94" s="18">
        <v>6.15</v>
      </c>
    </row>
    <row r="95" ht="13.5" thickTop="1"/>
    <row r="98" spans="1:5" ht="12.75">
      <c r="A98" s="94" t="s">
        <v>130</v>
      </c>
      <c r="B98" s="94"/>
      <c r="C98" s="94"/>
      <c r="D98" s="94"/>
      <c r="E98" s="94"/>
    </row>
    <row r="99" spans="1:5" ht="12.75">
      <c r="A99" s="10"/>
      <c r="B99" s="10"/>
      <c r="C99" s="10"/>
      <c r="D99" s="10"/>
      <c r="E99" s="10"/>
    </row>
    <row r="100" spans="1:5" ht="12.75">
      <c r="A100" s="94" t="s">
        <v>80</v>
      </c>
      <c r="B100" s="94"/>
      <c r="C100" s="94"/>
      <c r="D100" s="94"/>
      <c r="E100" s="94"/>
    </row>
    <row r="101" spans="1:5" ht="12.75">
      <c r="A101" s="94" t="s">
        <v>194</v>
      </c>
      <c r="B101" s="94"/>
      <c r="C101" s="94"/>
      <c r="D101" s="94"/>
      <c r="E101" s="94"/>
    </row>
    <row r="102" spans="1:5" ht="12.75">
      <c r="A102" s="87" t="s">
        <v>195</v>
      </c>
      <c r="B102" s="11"/>
      <c r="C102" s="11"/>
      <c r="D102" s="11"/>
      <c r="E102" s="11"/>
    </row>
    <row r="103" spans="1:5" ht="12.75">
      <c r="A103" s="10"/>
      <c r="B103" s="10"/>
      <c r="C103" s="93" t="s">
        <v>193</v>
      </c>
      <c r="D103" s="93"/>
      <c r="E103" s="10"/>
    </row>
    <row r="104" spans="1:5" ht="12.75">
      <c r="A104" s="10"/>
      <c r="B104" s="93" t="s">
        <v>31</v>
      </c>
      <c r="C104" s="93"/>
      <c r="D104" s="93" t="s">
        <v>36</v>
      </c>
      <c r="E104" s="93"/>
    </row>
    <row r="105" spans="1:5" ht="12.75">
      <c r="A105" s="10"/>
      <c r="B105" s="7" t="s">
        <v>32</v>
      </c>
      <c r="C105" s="7" t="s">
        <v>38</v>
      </c>
      <c r="D105" s="7"/>
      <c r="E105" s="7" t="s">
        <v>38</v>
      </c>
    </row>
    <row r="106" spans="1:5" ht="12.75">
      <c r="A106" s="10"/>
      <c r="B106" s="7" t="s">
        <v>33</v>
      </c>
      <c r="C106" s="7" t="s">
        <v>35</v>
      </c>
      <c r="D106" s="7" t="s">
        <v>32</v>
      </c>
      <c r="E106" s="7" t="s">
        <v>35</v>
      </c>
    </row>
    <row r="107" spans="1:5" ht="12.75">
      <c r="A107" s="10"/>
      <c r="B107" s="7" t="s">
        <v>34</v>
      </c>
      <c r="C107" s="7" t="s">
        <v>34</v>
      </c>
      <c r="D107" s="7" t="s">
        <v>37</v>
      </c>
      <c r="E107" s="7" t="s">
        <v>37</v>
      </c>
    </row>
    <row r="108" spans="1:5" ht="12.75">
      <c r="A108" s="10"/>
      <c r="B108" s="73" t="s">
        <v>259</v>
      </c>
      <c r="C108" s="73" t="s">
        <v>260</v>
      </c>
      <c r="D108" s="73" t="s">
        <v>259</v>
      </c>
      <c r="E108" s="73" t="s">
        <v>260</v>
      </c>
    </row>
    <row r="109" spans="1:5" ht="12.75">
      <c r="A109" s="10"/>
      <c r="B109" s="12" t="s">
        <v>0</v>
      </c>
      <c r="C109" s="12" t="s">
        <v>0</v>
      </c>
      <c r="D109" s="12" t="s">
        <v>0</v>
      </c>
      <c r="E109" s="12" t="s">
        <v>0</v>
      </c>
    </row>
    <row r="110" spans="1:5" ht="12.75">
      <c r="A110" s="10"/>
      <c r="B110" s="10"/>
      <c r="C110" s="10"/>
      <c r="D110" s="10"/>
      <c r="E110" s="10"/>
    </row>
    <row r="111" spans="1:5" ht="12.75">
      <c r="A111" s="10" t="s">
        <v>1</v>
      </c>
      <c r="B111" s="13">
        <v>130337</v>
      </c>
      <c r="C111" s="13">
        <v>149109</v>
      </c>
      <c r="D111" s="13">
        <v>263273</v>
      </c>
      <c r="E111" s="13">
        <v>313835</v>
      </c>
    </row>
    <row r="112" spans="1:5" ht="12.75">
      <c r="A112" s="10" t="s">
        <v>2</v>
      </c>
      <c r="B112" s="14">
        <v>-62786</v>
      </c>
      <c r="C112" s="14">
        <v>-115308</v>
      </c>
      <c r="D112" s="14">
        <v>-132762</v>
      </c>
      <c r="E112" s="14">
        <v>-245599</v>
      </c>
    </row>
    <row r="113" spans="1:5" ht="12.75">
      <c r="A113" s="10"/>
      <c r="B113" s="13"/>
      <c r="C113" s="13"/>
      <c r="D113" s="13"/>
      <c r="E113" s="13"/>
    </row>
    <row r="114" spans="1:5" ht="12.75">
      <c r="A114" s="10" t="s">
        <v>3</v>
      </c>
      <c r="B114" s="13">
        <f>SUM(B111+B112)</f>
        <v>67551</v>
      </c>
      <c r="C114" s="13">
        <f>SUM(C111+C112)</f>
        <v>33801</v>
      </c>
      <c r="D114" s="13">
        <f>SUM(D111+D112)</f>
        <v>130511</v>
      </c>
      <c r="E114" s="13">
        <f>SUM(E111+E112)</f>
        <v>68236</v>
      </c>
    </row>
    <row r="115" spans="1:5" ht="12.75">
      <c r="A115" s="10" t="s">
        <v>196</v>
      </c>
      <c r="B115" s="15">
        <v>5079</v>
      </c>
      <c r="C115" s="15">
        <v>641</v>
      </c>
      <c r="D115" s="15">
        <v>8652</v>
      </c>
      <c r="E115" s="15">
        <v>1489</v>
      </c>
    </row>
    <row r="116" spans="1:5" ht="12.75">
      <c r="A116" s="10" t="s">
        <v>24</v>
      </c>
      <c r="B116" s="14">
        <v>15373</v>
      </c>
      <c r="C116" s="14">
        <v>34189</v>
      </c>
      <c r="D116" s="14">
        <v>31305</v>
      </c>
      <c r="E116" s="14">
        <v>45402</v>
      </c>
    </row>
    <row r="117" spans="1:5" ht="12.75">
      <c r="A117" s="10"/>
      <c r="B117" s="15"/>
      <c r="C117" s="15"/>
      <c r="D117" s="15"/>
      <c r="E117" s="15"/>
    </row>
    <row r="118" spans="1:5" ht="12.75">
      <c r="A118" s="10" t="s">
        <v>216</v>
      </c>
      <c r="B118" s="13">
        <f>SUM(B114:B116)</f>
        <v>88003</v>
      </c>
      <c r="C118" s="13">
        <f>SUM(C114:C116)</f>
        <v>68631</v>
      </c>
      <c r="D118" s="13">
        <f>SUM(D114:D116)</f>
        <v>170468</v>
      </c>
      <c r="E118" s="13">
        <f>SUM(E114:E116)</f>
        <v>115127</v>
      </c>
    </row>
    <row r="119" spans="1:5" ht="12.75">
      <c r="A119" s="10" t="s">
        <v>26</v>
      </c>
      <c r="B119" s="14">
        <v>-40914</v>
      </c>
      <c r="C119" s="14">
        <v>-33950</v>
      </c>
      <c r="D119" s="14">
        <v>-74122</v>
      </c>
      <c r="E119" s="14">
        <v>-66748</v>
      </c>
    </row>
    <row r="120" spans="1:5" ht="12.75">
      <c r="A120" s="10"/>
      <c r="B120" s="15"/>
      <c r="C120" s="15"/>
      <c r="D120" s="15"/>
      <c r="E120" s="15"/>
    </row>
    <row r="121" spans="1:5" ht="12.75">
      <c r="A121" s="10" t="s">
        <v>215</v>
      </c>
      <c r="B121" s="13">
        <f>B118+B119</f>
        <v>47089</v>
      </c>
      <c r="C121" s="13">
        <f>C118+C119</f>
        <v>34681</v>
      </c>
      <c r="D121" s="13">
        <f>D118+D119</f>
        <v>96346</v>
      </c>
      <c r="E121" s="13">
        <f>SUM(E118+E119)</f>
        <v>48379</v>
      </c>
    </row>
    <row r="122" spans="1:5" ht="12.75">
      <c r="A122" s="10" t="s">
        <v>23</v>
      </c>
      <c r="B122" s="13">
        <v>-11979</v>
      </c>
      <c r="C122" s="13">
        <v>-15424</v>
      </c>
      <c r="D122" s="13">
        <v>-29657</v>
      </c>
      <c r="E122" s="13">
        <v>-43650</v>
      </c>
    </row>
    <row r="123" spans="1:5" ht="12.75">
      <c r="A123" s="10" t="s">
        <v>25</v>
      </c>
      <c r="B123" s="14" t="s">
        <v>126</v>
      </c>
      <c r="C123" s="14">
        <v>138</v>
      </c>
      <c r="D123" s="14">
        <v>2000</v>
      </c>
      <c r="E123" s="14">
        <v>231</v>
      </c>
    </row>
    <row r="124" spans="1:5" ht="12.75">
      <c r="A124" s="10"/>
      <c r="B124" s="13"/>
      <c r="C124" s="13"/>
      <c r="D124" s="13"/>
      <c r="E124" s="13"/>
    </row>
    <row r="125" spans="1:5" ht="12.75">
      <c r="A125" s="10" t="s">
        <v>6</v>
      </c>
      <c r="B125" s="13">
        <f>SUM(B121:B123)</f>
        <v>35110</v>
      </c>
      <c r="C125" s="13">
        <f>SUM(C121:C123)</f>
        <v>19395</v>
      </c>
      <c r="D125" s="13">
        <f>SUM(D121:D123)</f>
        <v>68689</v>
      </c>
      <c r="E125" s="13">
        <f>SUM(E121:E123)</f>
        <v>4960</v>
      </c>
    </row>
    <row r="126" spans="1:5" ht="12.75">
      <c r="A126" s="10" t="s">
        <v>27</v>
      </c>
      <c r="B126" s="13">
        <v>-10417</v>
      </c>
      <c r="C126" s="13" t="s">
        <v>126</v>
      </c>
      <c r="D126" s="13">
        <v>-18728</v>
      </c>
      <c r="E126" s="13" t="s">
        <v>126</v>
      </c>
    </row>
    <row r="127" spans="1:5" ht="12.75">
      <c r="A127" s="10" t="s">
        <v>28</v>
      </c>
      <c r="B127" s="14" t="s">
        <v>126</v>
      </c>
      <c r="C127" s="14" t="s">
        <v>126</v>
      </c>
      <c r="D127" s="14" t="s">
        <v>126</v>
      </c>
      <c r="E127" s="14" t="s">
        <v>126</v>
      </c>
    </row>
    <row r="128" spans="1:5" ht="12.75">
      <c r="A128" s="10"/>
      <c r="B128" s="13"/>
      <c r="C128" s="13"/>
      <c r="D128" s="13"/>
      <c r="E128" s="13"/>
    </row>
    <row r="129" spans="1:5" ht="13.5" thickBot="1">
      <c r="A129" s="10" t="s">
        <v>29</v>
      </c>
      <c r="B129" s="18">
        <f>SUM(B125:B127)</f>
        <v>24693</v>
      </c>
      <c r="C129" s="18">
        <f>SUM(C125:C127)</f>
        <v>19395</v>
      </c>
      <c r="D129" s="18">
        <f>SUM(D125:D127)</f>
        <v>49961</v>
      </c>
      <c r="E129" s="18">
        <f>SUM(E125:E127)</f>
        <v>4960</v>
      </c>
    </row>
    <row r="130" spans="1:5" ht="13.5" thickTop="1">
      <c r="A130" s="10"/>
      <c r="B130" s="15"/>
      <c r="C130" s="15"/>
      <c r="D130" s="15"/>
      <c r="E130" s="15"/>
    </row>
    <row r="131" spans="1:5" ht="12.75">
      <c r="A131" s="10"/>
      <c r="B131" s="13"/>
      <c r="C131" s="13"/>
      <c r="D131" s="13"/>
      <c r="E131" s="13"/>
    </row>
    <row r="132" spans="1:5" ht="13.5" thickBot="1">
      <c r="A132" s="10" t="s">
        <v>70</v>
      </c>
      <c r="B132" s="18">
        <v>7.23</v>
      </c>
      <c r="C132" s="18">
        <v>5.69</v>
      </c>
      <c r="D132" s="18">
        <v>14.63</v>
      </c>
      <c r="E132" s="18">
        <v>1.45</v>
      </c>
    </row>
    <row r="133" spans="1:5" ht="13.5" thickTop="1">
      <c r="A133" s="10"/>
      <c r="B133" s="12"/>
      <c r="C133" s="12"/>
      <c r="D133" s="12"/>
      <c r="E133" s="12"/>
    </row>
    <row r="134" spans="1:5" ht="13.5" thickBot="1">
      <c r="A134" s="10" t="s">
        <v>150</v>
      </c>
      <c r="B134" s="18">
        <v>7.23</v>
      </c>
      <c r="C134" s="18">
        <v>5.69</v>
      </c>
      <c r="D134" s="18">
        <v>14.63</v>
      </c>
      <c r="E134" s="18">
        <v>1.45</v>
      </c>
    </row>
    <row r="135" ht="13.5" thickTop="1"/>
  </sheetData>
  <mergeCells count="17">
    <mergeCell ref="B104:C104"/>
    <mergeCell ref="D104:E104"/>
    <mergeCell ref="A98:E98"/>
    <mergeCell ref="A100:E100"/>
    <mergeCell ref="A101:E101"/>
    <mergeCell ref="C103:D103"/>
    <mergeCell ref="A2:E2"/>
    <mergeCell ref="A4:E4"/>
    <mergeCell ref="A5:E5"/>
    <mergeCell ref="B6:C6"/>
    <mergeCell ref="D6:E6"/>
    <mergeCell ref="B58:C58"/>
    <mergeCell ref="D58:E58"/>
    <mergeCell ref="C57:D57"/>
    <mergeCell ref="A52:E52"/>
    <mergeCell ref="A54:E54"/>
    <mergeCell ref="A55:E55"/>
  </mergeCells>
  <printOptions horizontalCentered="1"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765"/>
  <sheetViews>
    <sheetView tabSelected="1" zoomScale="90" zoomScaleNormal="90" workbookViewId="0" topLeftCell="A532">
      <selection activeCell="E570" sqref="E570"/>
    </sheetView>
  </sheetViews>
  <sheetFormatPr defaultColWidth="9.140625" defaultRowHeight="12.75"/>
  <cols>
    <col min="1" max="1" width="52.7109375" style="2" customWidth="1"/>
    <col min="2" max="2" width="13.7109375" style="1" customWidth="1"/>
    <col min="3" max="3" width="15.8515625" style="2" customWidth="1"/>
    <col min="4" max="5" width="16.140625" style="2" customWidth="1"/>
    <col min="6" max="6" width="14.57421875" style="2" customWidth="1"/>
    <col min="7" max="7" width="11.8515625" style="2" customWidth="1"/>
    <col min="8" max="8" width="11.7109375" style="2" customWidth="1"/>
    <col min="9" max="9" width="11.00390625" style="2" customWidth="1"/>
    <col min="10" max="16384" width="9.140625" style="2" customWidth="1"/>
  </cols>
  <sheetData>
    <row r="1" spans="1:15" ht="12.75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9" t="s">
        <v>39</v>
      </c>
      <c r="B2" s="1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0"/>
      <c r="B3" s="1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9" t="s">
        <v>134</v>
      </c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0" t="s">
        <v>125</v>
      </c>
      <c r="B6" s="19"/>
      <c r="C6" s="10"/>
      <c r="D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10" t="s">
        <v>151</v>
      </c>
      <c r="B7" s="19"/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10" t="s">
        <v>152</v>
      </c>
      <c r="B8" s="19"/>
      <c r="C8" s="10"/>
      <c r="D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 t="s">
        <v>153</v>
      </c>
      <c r="B9" s="19"/>
      <c r="C9" s="10"/>
      <c r="D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 t="s">
        <v>155</v>
      </c>
      <c r="B10" s="19"/>
      <c r="C10" s="10"/>
      <c r="D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10" t="s">
        <v>154</v>
      </c>
      <c r="B11" s="19"/>
      <c r="C11" s="10"/>
      <c r="D11" s="10"/>
      <c r="F11" s="76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0"/>
      <c r="B12" s="19"/>
      <c r="C12" s="10"/>
      <c r="D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0" t="s">
        <v>219</v>
      </c>
      <c r="B13" s="19"/>
      <c r="C13" s="10"/>
      <c r="D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10"/>
      <c r="B14" s="19"/>
      <c r="C14" s="10"/>
      <c r="D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0" t="s">
        <v>220</v>
      </c>
      <c r="B15" s="19"/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0"/>
      <c r="B16" s="19"/>
      <c r="C16" s="10"/>
      <c r="D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0" t="s">
        <v>163</v>
      </c>
      <c r="B17" s="19"/>
      <c r="C17" s="10"/>
      <c r="D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9"/>
      <c r="C18" s="10"/>
      <c r="D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10" t="s">
        <v>160</v>
      </c>
      <c r="B19" s="19"/>
      <c r="C19" s="10"/>
      <c r="D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0"/>
      <c r="B20" s="19"/>
      <c r="C20" s="10"/>
      <c r="D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10" t="s">
        <v>140</v>
      </c>
      <c r="B21" s="19"/>
      <c r="C21" s="10"/>
      <c r="D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10" t="s">
        <v>161</v>
      </c>
      <c r="B22" s="19"/>
      <c r="C22" s="10"/>
      <c r="D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10" t="s">
        <v>124</v>
      </c>
      <c r="B23" s="19"/>
      <c r="C23" s="10"/>
      <c r="D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10"/>
      <c r="B24" s="19"/>
      <c r="C24" s="16" t="s">
        <v>95</v>
      </c>
      <c r="D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9"/>
      <c r="C25" s="16"/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0" t="s">
        <v>221</v>
      </c>
      <c r="B26" s="19"/>
      <c r="C26" s="22">
        <v>1710</v>
      </c>
      <c r="D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 t="s">
        <v>231</v>
      </c>
      <c r="B27" s="19"/>
      <c r="C27" s="22">
        <v>268</v>
      </c>
      <c r="D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 t="s">
        <v>96</v>
      </c>
      <c r="B28" s="19"/>
      <c r="C28" s="22">
        <v>1619</v>
      </c>
      <c r="D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 t="s">
        <v>97</v>
      </c>
      <c r="B29" s="19"/>
      <c r="C29" s="22">
        <v>3575</v>
      </c>
      <c r="D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0" t="s">
        <v>222</v>
      </c>
      <c r="B30" s="19"/>
      <c r="C30" s="22">
        <v>106</v>
      </c>
      <c r="D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 t="s">
        <v>230</v>
      </c>
      <c r="B31" s="19"/>
      <c r="C31" s="22">
        <v>3851</v>
      </c>
      <c r="D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 t="s">
        <v>122</v>
      </c>
      <c r="B32" s="19"/>
      <c r="C32" s="22">
        <v>2929</v>
      </c>
      <c r="D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3.5" thickBot="1">
      <c r="A33" s="10"/>
      <c r="B33" s="19"/>
      <c r="C33" s="24">
        <f>SUM(C25:C32)</f>
        <v>14058</v>
      </c>
      <c r="D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3.5" thickTop="1">
      <c r="A34" s="10" t="s">
        <v>162</v>
      </c>
      <c r="B34" s="19"/>
      <c r="C34" s="25"/>
      <c r="D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9"/>
      <c r="C35" s="10"/>
      <c r="D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 t="s">
        <v>141</v>
      </c>
      <c r="B36" s="19"/>
      <c r="C36" s="10"/>
      <c r="D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 t="s">
        <v>127</v>
      </c>
      <c r="B37" s="19"/>
      <c r="C37" s="10"/>
      <c r="D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9"/>
      <c r="C38" s="10"/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 t="s">
        <v>144</v>
      </c>
      <c r="B39" s="19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 t="s">
        <v>145</v>
      </c>
      <c r="B40" s="19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 t="s">
        <v>258</v>
      </c>
      <c r="B41" s="19"/>
      <c r="C41" s="10"/>
      <c r="D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9"/>
      <c r="C42" s="10"/>
      <c r="D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 t="s">
        <v>257</v>
      </c>
      <c r="B43" s="15"/>
      <c r="D43" s="15"/>
      <c r="F43" s="15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 t="s">
        <v>246</v>
      </c>
      <c r="B44" s="15"/>
      <c r="D44" s="15"/>
      <c r="F44" s="15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9"/>
      <c r="C45" s="10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 t="s">
        <v>146</v>
      </c>
      <c r="B46" s="19"/>
      <c r="C46" s="10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 t="s">
        <v>147</v>
      </c>
      <c r="B47" s="19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9"/>
      <c r="C48" s="10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 t="s">
        <v>223</v>
      </c>
      <c r="B49" s="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 t="s">
        <v>243</v>
      </c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9" t="s">
        <v>156</v>
      </c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9"/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9"/>
      <c r="B54" s="93" t="s">
        <v>192</v>
      </c>
      <c r="C54" s="93"/>
      <c r="D54" s="93" t="s">
        <v>193</v>
      </c>
      <c r="E54" s="93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2" t="s">
        <v>32</v>
      </c>
      <c r="C55" s="12" t="s">
        <v>41</v>
      </c>
      <c r="D55" s="12" t="s">
        <v>32</v>
      </c>
      <c r="E55" s="12" t="s">
        <v>41</v>
      </c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2" t="s">
        <v>40</v>
      </c>
      <c r="C56" s="12" t="s">
        <v>33</v>
      </c>
      <c r="D56" s="12" t="s">
        <v>40</v>
      </c>
      <c r="E56" s="12" t="s">
        <v>33</v>
      </c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7" t="s">
        <v>34</v>
      </c>
      <c r="C57" s="7" t="s">
        <v>42</v>
      </c>
      <c r="D57" s="7" t="s">
        <v>34</v>
      </c>
      <c r="E57" s="7" t="s">
        <v>42</v>
      </c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73" t="s">
        <v>259</v>
      </c>
      <c r="C58" s="73" t="s">
        <v>261</v>
      </c>
      <c r="D58" s="73" t="s">
        <v>259</v>
      </c>
      <c r="E58" s="73" t="s">
        <v>261</v>
      </c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2" t="s">
        <v>43</v>
      </c>
      <c r="C59" s="12" t="s">
        <v>43</v>
      </c>
      <c r="D59" s="12" t="s">
        <v>43</v>
      </c>
      <c r="E59" s="12" t="s">
        <v>43</v>
      </c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9"/>
      <c r="D60" s="10"/>
      <c r="E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 t="s">
        <v>30</v>
      </c>
      <c r="B61" s="19"/>
      <c r="D61" s="10"/>
      <c r="E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 t="s">
        <v>86</v>
      </c>
      <c r="B62" s="19"/>
      <c r="D62" s="22"/>
      <c r="E62" s="22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 t="s">
        <v>75</v>
      </c>
      <c r="B63" s="19">
        <v>4371852</v>
      </c>
      <c r="C63" s="22">
        <v>5193300</v>
      </c>
      <c r="D63" s="22">
        <v>4371910</v>
      </c>
      <c r="E63" s="22">
        <v>5196138</v>
      </c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 t="s">
        <v>76</v>
      </c>
      <c r="B64" s="19">
        <v>671865</v>
      </c>
      <c r="C64" s="22">
        <v>367275</v>
      </c>
      <c r="D64" s="22">
        <v>671865</v>
      </c>
      <c r="E64" s="22">
        <v>367275</v>
      </c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9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3.5" thickBot="1">
      <c r="A66" s="10"/>
      <c r="B66" s="23">
        <f>B63+B64</f>
        <v>5043717</v>
      </c>
      <c r="C66" s="23">
        <f>C63+C64</f>
        <v>5560575</v>
      </c>
      <c r="D66" s="23">
        <f>D63+D64</f>
        <v>5043775</v>
      </c>
      <c r="E66" s="23">
        <f>E63+E64</f>
        <v>5563413</v>
      </c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3.5" thickTop="1">
      <c r="A67" s="10"/>
      <c r="B67" s="1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 t="s">
        <v>87</v>
      </c>
      <c r="B68" s="1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 t="s">
        <v>88</v>
      </c>
      <c r="B69" s="1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 t="s">
        <v>75</v>
      </c>
      <c r="B70" s="19">
        <v>573042</v>
      </c>
      <c r="C70" s="22">
        <v>687896</v>
      </c>
      <c r="D70" s="19">
        <v>573042</v>
      </c>
      <c r="E70" s="22">
        <v>687896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 t="s">
        <v>76</v>
      </c>
      <c r="B71" s="19">
        <v>270303</v>
      </c>
      <c r="C71" s="22">
        <v>5000</v>
      </c>
      <c r="D71" s="19">
        <v>270303</v>
      </c>
      <c r="E71" s="22">
        <v>5000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9"/>
      <c r="D72" s="22"/>
      <c r="E72" s="22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3.5" thickBot="1">
      <c r="A73" s="10"/>
      <c r="B73" s="24">
        <f>B70+B71</f>
        <v>843345</v>
      </c>
      <c r="C73" s="24">
        <f>C70+C71</f>
        <v>692896</v>
      </c>
      <c r="D73" s="24">
        <f>D70+D71</f>
        <v>843345</v>
      </c>
      <c r="E73" s="24">
        <f>E70+E71</f>
        <v>692896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3.5" thickTop="1">
      <c r="A74" s="10"/>
      <c r="B74" s="19"/>
      <c r="D74" s="25"/>
      <c r="E74" s="25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 t="s">
        <v>89</v>
      </c>
      <c r="B75" s="1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 t="s">
        <v>77</v>
      </c>
      <c r="B76" s="1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 customHeight="1">
      <c r="A77" s="10" t="s">
        <v>90</v>
      </c>
      <c r="B77" s="16" t="s">
        <v>126</v>
      </c>
      <c r="C77" s="16" t="s">
        <v>126</v>
      </c>
      <c r="D77" s="16" t="s">
        <v>126</v>
      </c>
      <c r="E77" s="16" t="s">
        <v>126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 t="s">
        <v>91</v>
      </c>
      <c r="B78" s="16" t="s">
        <v>126</v>
      </c>
      <c r="C78" s="16" t="s">
        <v>126</v>
      </c>
      <c r="D78" s="16" t="s">
        <v>126</v>
      </c>
      <c r="E78" s="16" t="s">
        <v>126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 t="s">
        <v>78</v>
      </c>
      <c r="B79" s="28"/>
      <c r="C79" s="12"/>
      <c r="D79" s="28"/>
      <c r="E79" s="12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 t="s">
        <v>90</v>
      </c>
      <c r="B80" s="16" t="s">
        <v>126</v>
      </c>
      <c r="C80" s="16" t="s">
        <v>126</v>
      </c>
      <c r="D80" s="16" t="s">
        <v>126</v>
      </c>
      <c r="E80" s="16" t="s">
        <v>126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 t="s">
        <v>91</v>
      </c>
      <c r="B81" s="16" t="s">
        <v>126</v>
      </c>
      <c r="C81" s="16" t="s">
        <v>126</v>
      </c>
      <c r="D81" s="16" t="s">
        <v>126</v>
      </c>
      <c r="E81" s="16" t="s">
        <v>126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27"/>
      <c r="C82" s="16"/>
      <c r="D82" s="27"/>
      <c r="E82" s="16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3.5" thickBot="1">
      <c r="A83" s="10"/>
      <c r="B83" s="29" t="s">
        <v>126</v>
      </c>
      <c r="C83" s="29" t="s">
        <v>126</v>
      </c>
      <c r="D83" s="29" t="s">
        <v>126</v>
      </c>
      <c r="E83" s="29" t="s">
        <v>126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3.5" thickTop="1">
      <c r="A84" s="10"/>
      <c r="B84" s="26"/>
      <c r="D84" s="2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 t="s">
        <v>92</v>
      </c>
      <c r="B85" s="26"/>
      <c r="D85" s="28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 t="s">
        <v>77</v>
      </c>
      <c r="B86" s="26"/>
      <c r="D86" s="2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 t="s">
        <v>90</v>
      </c>
      <c r="B87" s="16" t="s">
        <v>126</v>
      </c>
      <c r="C87" s="16" t="s">
        <v>126</v>
      </c>
      <c r="D87" s="16" t="s">
        <v>126</v>
      </c>
      <c r="E87" s="16" t="s">
        <v>126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 t="s">
        <v>91</v>
      </c>
      <c r="B88" s="16" t="s">
        <v>126</v>
      </c>
      <c r="C88" s="16" t="s">
        <v>126</v>
      </c>
      <c r="D88" s="16" t="s">
        <v>126</v>
      </c>
      <c r="E88" s="16" t="s">
        <v>126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 t="s">
        <v>79</v>
      </c>
      <c r="B89" s="27"/>
      <c r="C89" s="16"/>
      <c r="D89" s="27"/>
      <c r="E89" s="16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 t="s">
        <v>90</v>
      </c>
      <c r="B90" s="16" t="s">
        <v>126</v>
      </c>
      <c r="C90" s="16" t="s">
        <v>126</v>
      </c>
      <c r="D90" s="16" t="s">
        <v>126</v>
      </c>
      <c r="E90" s="16" t="s">
        <v>126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 t="s">
        <v>91</v>
      </c>
      <c r="B91" s="16" t="s">
        <v>126</v>
      </c>
      <c r="C91" s="16" t="s">
        <v>126</v>
      </c>
      <c r="D91" s="16" t="s">
        <v>126</v>
      </c>
      <c r="E91" s="16" t="s">
        <v>126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27"/>
      <c r="C92" s="16"/>
      <c r="D92" s="27"/>
      <c r="E92" s="16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3.5" thickBot="1">
      <c r="A93" s="10"/>
      <c r="B93" s="29" t="s">
        <v>126</v>
      </c>
      <c r="C93" s="29" t="s">
        <v>126</v>
      </c>
      <c r="D93" s="29" t="s">
        <v>126</v>
      </c>
      <c r="E93" s="29" t="s">
        <v>126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3.5" thickTop="1">
      <c r="A94" s="10"/>
      <c r="B94" s="30"/>
      <c r="C94" s="31"/>
      <c r="D94" s="30"/>
      <c r="E94" s="31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9" t="s">
        <v>157</v>
      </c>
      <c r="B95" s="32"/>
      <c r="C95" s="30"/>
      <c r="D95" s="3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 t="s">
        <v>131</v>
      </c>
      <c r="B96" s="32"/>
      <c r="C96" s="30"/>
      <c r="D96" s="3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 t="s">
        <v>132</v>
      </c>
      <c r="B97" s="32"/>
      <c r="C97" s="30"/>
      <c r="D97" s="3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 t="s">
        <v>133</v>
      </c>
      <c r="B98" s="32"/>
      <c r="C98" s="30"/>
      <c r="D98" s="3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32"/>
      <c r="C99" s="30"/>
      <c r="D99" s="3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 t="s">
        <v>197</v>
      </c>
      <c r="B100" s="32"/>
      <c r="C100" s="30"/>
      <c r="D100" s="3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32"/>
      <c r="C101" s="30"/>
      <c r="D101" s="3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20" t="s">
        <v>52</v>
      </c>
      <c r="C102" s="33"/>
      <c r="D102" s="34" t="s">
        <v>54</v>
      </c>
      <c r="E102" s="21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20" t="s">
        <v>34</v>
      </c>
      <c r="C103" s="33"/>
      <c r="D103" s="34" t="s">
        <v>42</v>
      </c>
      <c r="E103" s="21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74" t="s">
        <v>259</v>
      </c>
      <c r="C104" s="21"/>
      <c r="D104" s="74" t="s">
        <v>261</v>
      </c>
      <c r="E104" s="21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35"/>
      <c r="C105" s="7" t="s">
        <v>57</v>
      </c>
      <c r="D105" s="12"/>
      <c r="E105" s="7" t="s">
        <v>57</v>
      </c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7" t="s">
        <v>55</v>
      </c>
      <c r="C106" s="7" t="s">
        <v>58</v>
      </c>
      <c r="D106" s="7" t="s">
        <v>55</v>
      </c>
      <c r="E106" s="7" t="s">
        <v>58</v>
      </c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7" t="s">
        <v>56</v>
      </c>
      <c r="C107" s="7" t="s">
        <v>56</v>
      </c>
      <c r="D107" s="7" t="s">
        <v>56</v>
      </c>
      <c r="E107" s="7" t="s">
        <v>56</v>
      </c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36" t="s">
        <v>43</v>
      </c>
      <c r="C108" s="36" t="s">
        <v>43</v>
      </c>
      <c r="D108" s="36" t="s">
        <v>43</v>
      </c>
      <c r="E108" s="36" t="s">
        <v>43</v>
      </c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7"/>
      <c r="C109" s="7"/>
      <c r="D109" s="7"/>
      <c r="E109" s="7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 t="s">
        <v>44</v>
      </c>
      <c r="B110" s="15">
        <v>278727</v>
      </c>
      <c r="C110" s="15">
        <v>278727</v>
      </c>
      <c r="D110" s="15">
        <v>350289</v>
      </c>
      <c r="E110" s="15">
        <v>350289</v>
      </c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 t="s">
        <v>85</v>
      </c>
      <c r="B111" s="37">
        <f>399798+6328</f>
        <v>406126</v>
      </c>
      <c r="C111" s="15">
        <v>203063</v>
      </c>
      <c r="D111" s="37">
        <f>455083+7315</f>
        <v>462398</v>
      </c>
      <c r="E111" s="15">
        <v>231199</v>
      </c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 t="s">
        <v>82</v>
      </c>
      <c r="B112" s="37"/>
      <c r="C112" s="15"/>
      <c r="D112" s="37"/>
      <c r="E112" s="15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 t="s">
        <v>81</v>
      </c>
      <c r="B113" s="37">
        <v>50544</v>
      </c>
      <c r="C113" s="15">
        <v>10109</v>
      </c>
      <c r="D113" s="37">
        <v>61121</v>
      </c>
      <c r="E113" s="15">
        <v>12224</v>
      </c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 t="s">
        <v>45</v>
      </c>
      <c r="B114" s="37"/>
      <c r="C114" s="15"/>
      <c r="D114" s="37"/>
      <c r="E114" s="15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 t="s">
        <v>46</v>
      </c>
      <c r="B115" s="37">
        <v>96970</v>
      </c>
      <c r="C115" s="15">
        <v>96970</v>
      </c>
      <c r="D115" s="37">
        <v>101480</v>
      </c>
      <c r="E115" s="15">
        <v>101480</v>
      </c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 t="s">
        <v>47</v>
      </c>
      <c r="B116" s="37">
        <v>24851</v>
      </c>
      <c r="C116" s="15">
        <v>12426</v>
      </c>
      <c r="D116" s="37">
        <v>5500</v>
      </c>
      <c r="E116" s="15">
        <v>2750</v>
      </c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 t="s">
        <v>48</v>
      </c>
      <c r="B117" s="37"/>
      <c r="C117" s="15"/>
      <c r="D117" s="37"/>
      <c r="E117" s="15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 t="s">
        <v>49</v>
      </c>
      <c r="B118" s="37">
        <v>423432</v>
      </c>
      <c r="C118" s="15">
        <v>211716</v>
      </c>
      <c r="D118" s="37">
        <v>417536</v>
      </c>
      <c r="E118" s="15">
        <v>208768</v>
      </c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 t="s">
        <v>50</v>
      </c>
      <c r="B119" s="37">
        <v>1613188</v>
      </c>
      <c r="C119" s="15" t="s">
        <v>126</v>
      </c>
      <c r="D119" s="37">
        <v>1782137</v>
      </c>
      <c r="E119" s="15" t="s">
        <v>126</v>
      </c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 t="s">
        <v>69</v>
      </c>
      <c r="B120" s="37">
        <v>549094</v>
      </c>
      <c r="C120" s="15">
        <v>3117</v>
      </c>
      <c r="D120" s="37">
        <v>138737</v>
      </c>
      <c r="E120" s="15">
        <v>2187</v>
      </c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 t="s">
        <v>51</v>
      </c>
      <c r="B121" s="15" t="s">
        <v>126</v>
      </c>
      <c r="C121" s="15"/>
      <c r="D121" s="15" t="s">
        <v>126</v>
      </c>
      <c r="E121" s="15" t="s">
        <v>126</v>
      </c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 t="s">
        <v>84</v>
      </c>
      <c r="B122" s="37"/>
      <c r="C122" s="15"/>
      <c r="D122" s="37"/>
      <c r="E122" s="15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 t="s">
        <v>83</v>
      </c>
      <c r="B123" s="37">
        <v>129408</v>
      </c>
      <c r="C123" s="15" t="s">
        <v>126</v>
      </c>
      <c r="D123" s="37">
        <v>154250</v>
      </c>
      <c r="E123" s="15" t="s">
        <v>126</v>
      </c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37"/>
      <c r="C124" s="15"/>
      <c r="D124" s="13"/>
      <c r="E124" s="13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3.5" thickBot="1">
      <c r="A125" s="10"/>
      <c r="B125" s="38">
        <f>SUM(B110:B123)</f>
        <v>3572340</v>
      </c>
      <c r="C125" s="38">
        <f>SUM(C110:C123)</f>
        <v>816128</v>
      </c>
      <c r="D125" s="38">
        <f>SUM(D110:D124)</f>
        <v>3473448</v>
      </c>
      <c r="E125" s="38">
        <f>SUM(E110:E124)</f>
        <v>908897</v>
      </c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3.5" thickTop="1">
      <c r="A126" s="10"/>
      <c r="B126" s="37"/>
      <c r="C126" s="37"/>
      <c r="D126" s="37"/>
      <c r="E126" s="37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 t="s">
        <v>198</v>
      </c>
      <c r="B127" s="32"/>
      <c r="C127" s="30"/>
      <c r="D127" s="31"/>
      <c r="E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32"/>
      <c r="C128" s="30"/>
      <c r="D128" s="31"/>
      <c r="E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20" t="s">
        <v>52</v>
      </c>
      <c r="C129" s="33"/>
      <c r="D129" s="34" t="s">
        <v>54</v>
      </c>
      <c r="E129" s="21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20" t="s">
        <v>34</v>
      </c>
      <c r="C130" s="33"/>
      <c r="D130" s="34" t="s">
        <v>42</v>
      </c>
      <c r="E130" s="21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74" t="s">
        <v>259</v>
      </c>
      <c r="C131" s="21"/>
      <c r="D131" s="74" t="s">
        <v>261</v>
      </c>
      <c r="E131" s="21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35"/>
      <c r="C132" s="7" t="s">
        <v>57</v>
      </c>
      <c r="D132" s="12"/>
      <c r="E132" s="7" t="s">
        <v>57</v>
      </c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7" t="s">
        <v>55</v>
      </c>
      <c r="C133" s="7" t="s">
        <v>58</v>
      </c>
      <c r="D133" s="7" t="s">
        <v>55</v>
      </c>
      <c r="E133" s="7" t="s">
        <v>58</v>
      </c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7" t="s">
        <v>56</v>
      </c>
      <c r="C134" s="7" t="s">
        <v>56</v>
      </c>
      <c r="D134" s="7" t="s">
        <v>56</v>
      </c>
      <c r="E134" s="7" t="s">
        <v>56</v>
      </c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36" t="s">
        <v>43</v>
      </c>
      <c r="C135" s="36" t="s">
        <v>43</v>
      </c>
      <c r="D135" s="36" t="s">
        <v>43</v>
      </c>
      <c r="E135" s="36" t="s">
        <v>43</v>
      </c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7"/>
      <c r="C136" s="7"/>
      <c r="D136" s="7"/>
      <c r="E136" s="7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 t="s">
        <v>44</v>
      </c>
      <c r="B137" s="15">
        <v>278727</v>
      </c>
      <c r="C137" s="15">
        <v>278727</v>
      </c>
      <c r="D137" s="15">
        <v>350289</v>
      </c>
      <c r="E137" s="15">
        <v>350289</v>
      </c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 t="s">
        <v>85</v>
      </c>
      <c r="B138" s="37">
        <v>399798</v>
      </c>
      <c r="C138" s="15">
        <v>199899</v>
      </c>
      <c r="D138" s="37">
        <v>455083</v>
      </c>
      <c r="E138" s="15">
        <v>227542</v>
      </c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 t="s">
        <v>82</v>
      </c>
      <c r="B139" s="37"/>
      <c r="C139" s="15"/>
      <c r="D139" s="37"/>
      <c r="E139" s="15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 t="s">
        <v>81</v>
      </c>
      <c r="B140" s="37">
        <v>50544</v>
      </c>
      <c r="C140" s="15">
        <v>10109</v>
      </c>
      <c r="D140" s="37">
        <v>61121</v>
      </c>
      <c r="E140" s="15">
        <v>12224</v>
      </c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 t="s">
        <v>45</v>
      </c>
      <c r="B141" s="37"/>
      <c r="C141" s="15"/>
      <c r="D141" s="37"/>
      <c r="E141" s="15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 t="s">
        <v>46</v>
      </c>
      <c r="B142" s="37">
        <v>96970</v>
      </c>
      <c r="C142" s="15">
        <v>96970</v>
      </c>
      <c r="D142" s="37">
        <v>101480</v>
      </c>
      <c r="E142" s="15">
        <v>101480</v>
      </c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 t="s">
        <v>47</v>
      </c>
      <c r="B143" s="37">
        <v>24851</v>
      </c>
      <c r="C143" s="15">
        <v>12426</v>
      </c>
      <c r="D143" s="37">
        <v>5500</v>
      </c>
      <c r="E143" s="15">
        <v>2750</v>
      </c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 t="s">
        <v>48</v>
      </c>
      <c r="B144" s="37"/>
      <c r="C144" s="15"/>
      <c r="D144" s="37"/>
      <c r="E144" s="15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 t="s">
        <v>49</v>
      </c>
      <c r="B145" s="37">
        <v>423432</v>
      </c>
      <c r="C145" s="15">
        <v>211716</v>
      </c>
      <c r="D145" s="37">
        <v>417536</v>
      </c>
      <c r="E145" s="15">
        <v>208768</v>
      </c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 t="s">
        <v>50</v>
      </c>
      <c r="B146" s="37">
        <v>1613188</v>
      </c>
      <c r="C146" s="15" t="s">
        <v>126</v>
      </c>
      <c r="D146" s="37">
        <v>1782137</v>
      </c>
      <c r="E146" s="15" t="s">
        <v>126</v>
      </c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 t="s">
        <v>69</v>
      </c>
      <c r="B147" s="37">
        <v>549094</v>
      </c>
      <c r="C147" s="15">
        <v>3117</v>
      </c>
      <c r="D147" s="37">
        <v>138737</v>
      </c>
      <c r="E147" s="15">
        <v>2187</v>
      </c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 t="s">
        <v>51</v>
      </c>
      <c r="B148" s="15" t="s">
        <v>126</v>
      </c>
      <c r="C148" s="15"/>
      <c r="D148" s="15" t="s">
        <v>126</v>
      </c>
      <c r="E148" s="15" t="s">
        <v>126</v>
      </c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 t="s">
        <v>84</v>
      </c>
      <c r="B149" s="37"/>
      <c r="C149" s="15"/>
      <c r="D149" s="37"/>
      <c r="E149" s="15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 t="s">
        <v>83</v>
      </c>
      <c r="B150" s="37">
        <v>129408</v>
      </c>
      <c r="C150" s="15" t="s">
        <v>126</v>
      </c>
      <c r="D150" s="37">
        <v>154250</v>
      </c>
      <c r="E150" s="15" t="s">
        <v>126</v>
      </c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37"/>
      <c r="C151" s="15"/>
      <c r="D151" s="13"/>
      <c r="E151" s="13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3.5" thickBot="1">
      <c r="A152" s="10"/>
      <c r="B152" s="38">
        <f>SUM(B137:B150)</f>
        <v>3566012</v>
      </c>
      <c r="C152" s="38">
        <f>SUM(C137:C150)</f>
        <v>812964</v>
      </c>
      <c r="D152" s="38">
        <f>SUM(D137:D151)</f>
        <v>3466133</v>
      </c>
      <c r="E152" s="38">
        <f>SUM(E137:E151)</f>
        <v>905240</v>
      </c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3.5" thickTop="1">
      <c r="A153" s="10"/>
      <c r="B153" s="37"/>
      <c r="C153" s="37"/>
      <c r="D153" s="37"/>
      <c r="E153" s="37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9" t="s">
        <v>158</v>
      </c>
      <c r="B154" s="39"/>
      <c r="C154" s="40"/>
      <c r="D154" s="41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9" t="s">
        <v>93</v>
      </c>
      <c r="B155" s="39"/>
      <c r="C155" s="40"/>
      <c r="D155" s="41"/>
      <c r="E155" s="9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9"/>
      <c r="B156" s="39"/>
      <c r="C156" s="40"/>
      <c r="D156" s="41"/>
      <c r="E156" s="9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43" t="s">
        <v>53</v>
      </c>
      <c r="B157" s="39"/>
      <c r="C157" s="40"/>
      <c r="D157" s="41"/>
      <c r="E157" s="9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41"/>
      <c r="B158" s="92" t="s">
        <v>55</v>
      </c>
      <c r="C158" s="42" t="s">
        <v>98</v>
      </c>
      <c r="D158" s="42" t="s">
        <v>100</v>
      </c>
      <c r="E158" s="42" t="s">
        <v>102</v>
      </c>
      <c r="F158" s="36"/>
      <c r="G158" s="36"/>
      <c r="H158" s="36"/>
      <c r="I158" s="36"/>
      <c r="J158" s="10"/>
      <c r="K158" s="10"/>
      <c r="L158" s="10"/>
      <c r="M158" s="10"/>
      <c r="N158" s="10"/>
      <c r="O158" s="10"/>
    </row>
    <row r="159" spans="1:15" ht="12.75">
      <c r="A159" s="42" t="s">
        <v>103</v>
      </c>
      <c r="B159" s="92" t="s">
        <v>56</v>
      </c>
      <c r="C159" s="42" t="s">
        <v>99</v>
      </c>
      <c r="D159" s="42" t="s">
        <v>101</v>
      </c>
      <c r="E159" s="42" t="s">
        <v>101</v>
      </c>
      <c r="F159" s="36"/>
      <c r="G159" s="36"/>
      <c r="H159" s="36"/>
      <c r="I159" s="36"/>
      <c r="J159" s="10"/>
      <c r="K159" s="10"/>
      <c r="L159" s="10"/>
      <c r="M159" s="10"/>
      <c r="N159" s="10"/>
      <c r="O159" s="10"/>
    </row>
    <row r="160" spans="1:15" ht="12.75">
      <c r="A160" s="36"/>
      <c r="B160" s="32" t="s">
        <v>43</v>
      </c>
      <c r="C160" s="32" t="s">
        <v>43</v>
      </c>
      <c r="D160" s="32" t="s">
        <v>43</v>
      </c>
      <c r="E160" s="32" t="s">
        <v>43</v>
      </c>
      <c r="F160" s="32"/>
      <c r="G160" s="31"/>
      <c r="H160" s="31"/>
      <c r="I160" s="31"/>
      <c r="J160" s="10"/>
      <c r="K160" s="10"/>
      <c r="L160" s="10"/>
      <c r="M160" s="10"/>
      <c r="N160" s="10"/>
      <c r="O160" s="10"/>
    </row>
    <row r="161" spans="1:15" ht="12.75">
      <c r="A161" s="41"/>
      <c r="B161" s="60"/>
      <c r="C161" s="40"/>
      <c r="D161" s="41"/>
      <c r="E161" s="41"/>
      <c r="F161" s="31"/>
      <c r="G161" s="31"/>
      <c r="H161" s="31"/>
      <c r="I161" s="31"/>
      <c r="J161" s="10"/>
      <c r="K161" s="10"/>
      <c r="L161" s="10"/>
      <c r="M161" s="10"/>
      <c r="N161" s="10"/>
      <c r="O161" s="10"/>
    </row>
    <row r="162" spans="1:15" ht="12.75">
      <c r="A162" s="31" t="s">
        <v>111</v>
      </c>
      <c r="B162" s="60"/>
      <c r="C162" s="40"/>
      <c r="D162" s="41"/>
      <c r="E162" s="41"/>
      <c r="F162" s="31"/>
      <c r="G162" s="31"/>
      <c r="H162" s="31"/>
      <c r="I162" s="31"/>
      <c r="J162" s="10"/>
      <c r="K162" s="10"/>
      <c r="L162" s="10"/>
      <c r="M162" s="10"/>
      <c r="N162" s="10"/>
      <c r="O162" s="10"/>
    </row>
    <row r="163" spans="1:15" ht="12.75">
      <c r="A163" s="31" t="s">
        <v>104</v>
      </c>
      <c r="B163" s="65">
        <v>416591</v>
      </c>
      <c r="C163" s="37">
        <v>372507</v>
      </c>
      <c r="D163" s="15">
        <v>31118</v>
      </c>
      <c r="E163" s="15">
        <v>12966</v>
      </c>
      <c r="F163" s="67"/>
      <c r="G163" s="47"/>
      <c r="H163" s="47"/>
      <c r="I163" s="47"/>
      <c r="J163" s="10"/>
      <c r="K163" s="10"/>
      <c r="L163" s="10"/>
      <c r="M163" s="10"/>
      <c r="N163" s="10"/>
      <c r="O163" s="10"/>
    </row>
    <row r="164" spans="1:15" ht="12.75">
      <c r="A164" s="31" t="s">
        <v>105</v>
      </c>
      <c r="B164" s="50">
        <v>132503</v>
      </c>
      <c r="C164" s="15">
        <v>132503</v>
      </c>
      <c r="D164" s="67" t="s">
        <v>126</v>
      </c>
      <c r="E164" s="67" t="s">
        <v>126</v>
      </c>
      <c r="F164" s="47"/>
      <c r="G164" s="47"/>
      <c r="H164" s="47"/>
      <c r="I164" s="47"/>
      <c r="J164" s="10"/>
      <c r="K164" s="10"/>
      <c r="L164" s="10"/>
      <c r="M164" s="10"/>
      <c r="N164" s="10"/>
      <c r="O164" s="10"/>
    </row>
    <row r="165" spans="1:15" ht="12.75">
      <c r="A165" s="31" t="s">
        <v>106</v>
      </c>
      <c r="B165" s="66" t="s">
        <v>126</v>
      </c>
      <c r="C165" s="67" t="s">
        <v>126</v>
      </c>
      <c r="D165" s="67" t="s">
        <v>126</v>
      </c>
      <c r="E165" s="67" t="s">
        <v>126</v>
      </c>
      <c r="F165" s="47"/>
      <c r="G165" s="47"/>
      <c r="H165" s="47"/>
      <c r="I165" s="47"/>
      <c r="J165" s="10"/>
      <c r="K165" s="10"/>
      <c r="L165" s="10"/>
      <c r="M165" s="10"/>
      <c r="N165" s="10"/>
      <c r="O165" s="10"/>
    </row>
    <row r="166" spans="1:15" ht="12.75">
      <c r="A166" s="41"/>
      <c r="B166" s="68"/>
      <c r="C166" s="69"/>
      <c r="D166" s="67"/>
      <c r="E166" s="67"/>
      <c r="F166" s="47"/>
      <c r="G166" s="47"/>
      <c r="H166" s="47"/>
      <c r="I166" s="47"/>
      <c r="J166" s="10"/>
      <c r="K166" s="10"/>
      <c r="L166" s="10"/>
      <c r="M166" s="10"/>
      <c r="N166" s="10"/>
      <c r="O166" s="10"/>
    </row>
    <row r="167" spans="1:15" ht="12.75">
      <c r="A167" s="31" t="s">
        <v>112</v>
      </c>
      <c r="B167" s="68"/>
      <c r="C167" s="69"/>
      <c r="D167" s="67"/>
      <c r="E167" s="67"/>
      <c r="F167" s="47"/>
      <c r="G167" s="47"/>
      <c r="H167" s="47"/>
      <c r="I167" s="47"/>
      <c r="J167" s="10"/>
      <c r="K167" s="10"/>
      <c r="L167" s="10"/>
      <c r="M167" s="10"/>
      <c r="N167" s="10"/>
      <c r="O167" s="10"/>
    </row>
    <row r="168" spans="1:15" ht="12.75">
      <c r="A168" s="31" t="s">
        <v>104</v>
      </c>
      <c r="B168" s="66" t="s">
        <v>126</v>
      </c>
      <c r="C168" s="67" t="s">
        <v>126</v>
      </c>
      <c r="D168" s="67" t="s">
        <v>126</v>
      </c>
      <c r="E168" s="67" t="s">
        <v>126</v>
      </c>
      <c r="F168" s="47"/>
      <c r="G168" s="47"/>
      <c r="H168" s="47"/>
      <c r="I168" s="47"/>
      <c r="J168" s="10"/>
      <c r="K168" s="10"/>
      <c r="L168" s="10"/>
      <c r="M168" s="10"/>
      <c r="N168" s="10"/>
      <c r="O168" s="10"/>
    </row>
    <row r="169" spans="1:15" ht="12.75">
      <c r="A169" s="31" t="s">
        <v>107</v>
      </c>
      <c r="B169" s="50"/>
      <c r="C169" s="67" t="s">
        <v>126</v>
      </c>
      <c r="D169" s="15"/>
      <c r="E169" s="67" t="s">
        <v>126</v>
      </c>
      <c r="F169" s="15"/>
      <c r="G169" s="47"/>
      <c r="H169" s="47"/>
      <c r="I169" s="47"/>
      <c r="J169" s="10"/>
      <c r="K169" s="10"/>
      <c r="L169" s="10"/>
      <c r="M169" s="10"/>
      <c r="N169" s="10"/>
      <c r="O169" s="10"/>
    </row>
    <row r="170" spans="1:15" ht="12.75">
      <c r="A170" s="31" t="s">
        <v>105</v>
      </c>
      <c r="B170" s="66" t="s">
        <v>126</v>
      </c>
      <c r="C170" s="67" t="s">
        <v>126</v>
      </c>
      <c r="D170" s="67" t="s">
        <v>126</v>
      </c>
      <c r="E170" s="67" t="s">
        <v>126</v>
      </c>
      <c r="F170" s="47"/>
      <c r="G170" s="47"/>
      <c r="H170" s="47"/>
      <c r="I170" s="47"/>
      <c r="J170" s="10"/>
      <c r="K170" s="10"/>
      <c r="L170" s="10"/>
      <c r="M170" s="10"/>
      <c r="N170" s="10"/>
      <c r="O170" s="10"/>
    </row>
    <row r="171" spans="1:15" ht="12.75">
      <c r="A171" s="31" t="s">
        <v>106</v>
      </c>
      <c r="B171" s="66" t="s">
        <v>126</v>
      </c>
      <c r="C171" s="67" t="s">
        <v>126</v>
      </c>
      <c r="D171" s="67" t="s">
        <v>126</v>
      </c>
      <c r="E171" s="67" t="s">
        <v>126</v>
      </c>
      <c r="F171" s="47"/>
      <c r="G171" s="47"/>
      <c r="H171" s="47"/>
      <c r="I171" s="47"/>
      <c r="J171" s="10"/>
      <c r="K171" s="10"/>
      <c r="L171" s="10"/>
      <c r="M171" s="10"/>
      <c r="N171" s="10"/>
      <c r="O171" s="10"/>
    </row>
    <row r="172" spans="1:15" ht="12.75">
      <c r="A172" s="41"/>
      <c r="B172" s="68"/>
      <c r="C172" s="69"/>
      <c r="D172" s="67"/>
      <c r="E172" s="67"/>
      <c r="F172" s="47"/>
      <c r="G172" s="47"/>
      <c r="H172" s="47"/>
      <c r="I172" s="47"/>
      <c r="J172" s="10"/>
      <c r="K172" s="10"/>
      <c r="L172" s="10"/>
      <c r="M172" s="10"/>
      <c r="N172" s="10"/>
      <c r="O172" s="10"/>
    </row>
    <row r="173" spans="1:15" ht="12.75">
      <c r="A173" s="31" t="s">
        <v>113</v>
      </c>
      <c r="B173" s="68"/>
      <c r="C173" s="69"/>
      <c r="D173" s="67"/>
      <c r="E173" s="67"/>
      <c r="F173" s="47"/>
      <c r="G173" s="47"/>
      <c r="H173" s="47"/>
      <c r="I173" s="47"/>
      <c r="J173" s="10"/>
      <c r="K173" s="10"/>
      <c r="L173" s="10"/>
      <c r="M173" s="10"/>
      <c r="N173" s="10"/>
      <c r="O173" s="10"/>
    </row>
    <row r="174" spans="1:15" ht="12.75">
      <c r="A174" s="31" t="s">
        <v>108</v>
      </c>
      <c r="B174" s="66" t="s">
        <v>126</v>
      </c>
      <c r="C174" s="67" t="s">
        <v>126</v>
      </c>
      <c r="D174" s="67" t="s">
        <v>126</v>
      </c>
      <c r="E174" s="67" t="s">
        <v>126</v>
      </c>
      <c r="F174" s="47"/>
      <c r="G174" s="47"/>
      <c r="H174" s="47"/>
      <c r="I174" s="47"/>
      <c r="J174" s="10"/>
      <c r="K174" s="10"/>
      <c r="L174" s="10"/>
      <c r="M174" s="10"/>
      <c r="N174" s="10"/>
      <c r="O174" s="10"/>
    </row>
    <row r="175" spans="1:15" ht="12.75">
      <c r="A175" s="31" t="s">
        <v>109</v>
      </c>
      <c r="B175" s="66" t="s">
        <v>126</v>
      </c>
      <c r="C175" s="67" t="s">
        <v>126</v>
      </c>
      <c r="D175" s="67" t="s">
        <v>126</v>
      </c>
      <c r="E175" s="67" t="s">
        <v>126</v>
      </c>
      <c r="F175" s="47"/>
      <c r="G175" s="47"/>
      <c r="H175" s="47"/>
      <c r="I175" s="47"/>
      <c r="J175" s="10"/>
      <c r="K175" s="10"/>
      <c r="L175" s="10"/>
      <c r="M175" s="10"/>
      <c r="N175" s="10"/>
      <c r="O175" s="10"/>
    </row>
    <row r="176" spans="1:15" ht="12.75">
      <c r="A176" s="31" t="s">
        <v>110</v>
      </c>
      <c r="B176" s="66" t="s">
        <v>126</v>
      </c>
      <c r="C176" s="67" t="s">
        <v>126</v>
      </c>
      <c r="D176" s="67" t="s">
        <v>126</v>
      </c>
      <c r="E176" s="67" t="s">
        <v>126</v>
      </c>
      <c r="F176" s="47"/>
      <c r="G176" s="47"/>
      <c r="H176" s="47"/>
      <c r="I176" s="47"/>
      <c r="J176" s="10"/>
      <c r="K176" s="10"/>
      <c r="L176" s="10"/>
      <c r="M176" s="10"/>
      <c r="N176" s="10"/>
      <c r="O176" s="10"/>
    </row>
    <row r="177" spans="1:15" ht="12.75">
      <c r="A177" s="41"/>
      <c r="B177" s="68"/>
      <c r="C177" s="69"/>
      <c r="D177" s="67"/>
      <c r="E177" s="67"/>
      <c r="F177" s="47"/>
      <c r="G177" s="47"/>
      <c r="H177" s="47"/>
      <c r="I177" s="47"/>
      <c r="J177" s="10"/>
      <c r="K177" s="10"/>
      <c r="L177" s="10"/>
      <c r="M177" s="10"/>
      <c r="N177" s="10"/>
      <c r="O177" s="10"/>
    </row>
    <row r="178" spans="1:15" ht="13.5" thickBot="1">
      <c r="A178" s="31" t="s">
        <v>114</v>
      </c>
      <c r="B178" s="70">
        <f>SUM(B163:B176)</f>
        <v>549094</v>
      </c>
      <c r="C178" s="70">
        <f>SUM(C163:C176)</f>
        <v>505010</v>
      </c>
      <c r="D178" s="70">
        <f>SUM(D163:D176)</f>
        <v>31118</v>
      </c>
      <c r="E178" s="52">
        <f>SUM(E163:E177)</f>
        <v>12966</v>
      </c>
      <c r="F178" s="50"/>
      <c r="G178" s="47"/>
      <c r="H178" s="47"/>
      <c r="I178" s="47"/>
      <c r="J178" s="10"/>
      <c r="K178" s="10"/>
      <c r="L178" s="10"/>
      <c r="M178" s="10"/>
      <c r="N178" s="10"/>
      <c r="O178" s="10"/>
    </row>
    <row r="179" spans="1:15" ht="13.5" thickTop="1">
      <c r="A179" s="31"/>
      <c r="B179" s="65"/>
      <c r="C179" s="65"/>
      <c r="D179" s="65"/>
      <c r="E179" s="50"/>
      <c r="F179" s="50"/>
      <c r="G179" s="47"/>
      <c r="H179" s="47"/>
      <c r="I179" s="47"/>
      <c r="J179" s="10"/>
      <c r="K179" s="10"/>
      <c r="L179" s="10"/>
      <c r="M179" s="10"/>
      <c r="N179" s="10"/>
      <c r="O179" s="10"/>
    </row>
    <row r="180" spans="1:15" ht="12.75">
      <c r="A180" s="43" t="s">
        <v>193</v>
      </c>
      <c r="B180" s="39"/>
      <c r="C180" s="40"/>
      <c r="D180" s="41"/>
      <c r="E180" s="9"/>
      <c r="F180" s="31"/>
      <c r="G180" s="47"/>
      <c r="H180" s="47"/>
      <c r="I180" s="47"/>
      <c r="J180" s="10"/>
      <c r="K180" s="10"/>
      <c r="L180" s="10"/>
      <c r="M180" s="10"/>
      <c r="N180" s="10"/>
      <c r="O180" s="10"/>
    </row>
    <row r="181" spans="1:15" ht="12.75">
      <c r="A181" s="41"/>
      <c r="B181" s="92" t="s">
        <v>55</v>
      </c>
      <c r="C181" s="42" t="s">
        <v>98</v>
      </c>
      <c r="D181" s="42" t="s">
        <v>100</v>
      </c>
      <c r="E181" s="42" t="s">
        <v>102</v>
      </c>
      <c r="F181" s="36"/>
      <c r="G181" s="47"/>
      <c r="H181" s="47"/>
      <c r="I181" s="47"/>
      <c r="J181" s="10"/>
      <c r="K181" s="10"/>
      <c r="L181" s="10"/>
      <c r="M181" s="10"/>
      <c r="N181" s="10"/>
      <c r="O181" s="10"/>
    </row>
    <row r="182" spans="1:15" ht="12.75">
      <c r="A182" s="42" t="s">
        <v>103</v>
      </c>
      <c r="B182" s="92" t="s">
        <v>56</v>
      </c>
      <c r="C182" s="42" t="s">
        <v>99</v>
      </c>
      <c r="D182" s="42" t="s">
        <v>101</v>
      </c>
      <c r="E182" s="42" t="s">
        <v>101</v>
      </c>
      <c r="F182" s="36"/>
      <c r="G182" s="47"/>
      <c r="H182" s="47"/>
      <c r="I182" s="47"/>
      <c r="J182" s="10"/>
      <c r="K182" s="10"/>
      <c r="L182" s="10"/>
      <c r="M182" s="10"/>
      <c r="N182" s="10"/>
      <c r="O182" s="10"/>
    </row>
    <row r="183" spans="1:15" ht="12.75">
      <c r="A183" s="36"/>
      <c r="B183" s="32" t="s">
        <v>43</v>
      </c>
      <c r="C183" s="32" t="s">
        <v>43</v>
      </c>
      <c r="D183" s="32" t="s">
        <v>43</v>
      </c>
      <c r="E183" s="32" t="s">
        <v>43</v>
      </c>
      <c r="F183" s="32"/>
      <c r="G183" s="47"/>
      <c r="H183" s="47"/>
      <c r="I183" s="47"/>
      <c r="J183" s="10"/>
      <c r="K183" s="10"/>
      <c r="L183" s="10"/>
      <c r="M183" s="10"/>
      <c r="N183" s="10"/>
      <c r="O183" s="10"/>
    </row>
    <row r="184" spans="1:15" ht="12.75">
      <c r="A184" s="41"/>
      <c r="B184" s="60"/>
      <c r="C184" s="40"/>
      <c r="D184" s="41"/>
      <c r="E184" s="41"/>
      <c r="F184" s="31"/>
      <c r="G184" s="47"/>
      <c r="H184" s="47"/>
      <c r="I184" s="47"/>
      <c r="J184" s="10"/>
      <c r="K184" s="10"/>
      <c r="L184" s="10"/>
      <c r="M184" s="10"/>
      <c r="N184" s="10"/>
      <c r="O184" s="10"/>
    </row>
    <row r="185" spans="1:15" ht="12.75">
      <c r="A185" s="31" t="s">
        <v>111</v>
      </c>
      <c r="B185" s="60"/>
      <c r="C185" s="40"/>
      <c r="D185" s="41"/>
      <c r="E185" s="41"/>
      <c r="F185" s="31"/>
      <c r="G185" s="47"/>
      <c r="H185" s="47"/>
      <c r="I185" s="47"/>
      <c r="J185" s="10"/>
      <c r="K185" s="10"/>
      <c r="L185" s="10"/>
      <c r="M185" s="10"/>
      <c r="N185" s="10"/>
      <c r="O185" s="10"/>
    </row>
    <row r="186" spans="1:15" ht="12.75">
      <c r="A186" s="31" t="s">
        <v>104</v>
      </c>
      <c r="B186" s="65">
        <v>416591</v>
      </c>
      <c r="C186" s="37">
        <v>372507</v>
      </c>
      <c r="D186" s="15">
        <v>31118</v>
      </c>
      <c r="E186" s="15">
        <v>12966</v>
      </c>
      <c r="F186" s="67"/>
      <c r="G186" s="47"/>
      <c r="H186" s="47"/>
      <c r="I186" s="47"/>
      <c r="J186" s="10"/>
      <c r="K186" s="10"/>
      <c r="L186" s="10"/>
      <c r="M186" s="10"/>
      <c r="N186" s="10"/>
      <c r="O186" s="10"/>
    </row>
    <row r="187" spans="1:15" ht="12.75">
      <c r="A187" s="31" t="s">
        <v>105</v>
      </c>
      <c r="B187" s="50">
        <v>132503</v>
      </c>
      <c r="C187" s="15">
        <v>132503</v>
      </c>
      <c r="D187" s="67" t="s">
        <v>126</v>
      </c>
      <c r="E187" s="67" t="s">
        <v>126</v>
      </c>
      <c r="F187" s="47"/>
      <c r="G187" s="47"/>
      <c r="H187" s="47"/>
      <c r="I187" s="47"/>
      <c r="J187" s="10"/>
      <c r="K187" s="10"/>
      <c r="L187" s="10"/>
      <c r="M187" s="10"/>
      <c r="N187" s="10"/>
      <c r="O187" s="10"/>
    </row>
    <row r="188" spans="1:15" ht="12.75">
      <c r="A188" s="31" t="s">
        <v>106</v>
      </c>
      <c r="B188" s="66" t="s">
        <v>126</v>
      </c>
      <c r="C188" s="67" t="s">
        <v>126</v>
      </c>
      <c r="D188" s="67" t="s">
        <v>126</v>
      </c>
      <c r="E188" s="67" t="s">
        <v>126</v>
      </c>
      <c r="F188" s="47"/>
      <c r="G188" s="47"/>
      <c r="H188" s="47"/>
      <c r="I188" s="47"/>
      <c r="J188" s="10"/>
      <c r="K188" s="10"/>
      <c r="L188" s="10"/>
      <c r="M188" s="10"/>
      <c r="N188" s="10"/>
      <c r="O188" s="10"/>
    </row>
    <row r="189" spans="1:15" ht="12.75">
      <c r="A189" s="41"/>
      <c r="B189" s="68"/>
      <c r="C189" s="69"/>
      <c r="D189" s="67"/>
      <c r="E189" s="67"/>
      <c r="F189" s="47"/>
      <c r="G189" s="47"/>
      <c r="H189" s="47"/>
      <c r="I189" s="47"/>
      <c r="J189" s="10"/>
      <c r="K189" s="10"/>
      <c r="L189" s="10"/>
      <c r="M189" s="10"/>
      <c r="N189" s="10"/>
      <c r="O189" s="10"/>
    </row>
    <row r="190" spans="1:15" ht="12.75">
      <c r="A190" s="31" t="s">
        <v>112</v>
      </c>
      <c r="B190" s="68"/>
      <c r="C190" s="69"/>
      <c r="D190" s="67"/>
      <c r="E190" s="67"/>
      <c r="F190" s="47"/>
      <c r="G190" s="47"/>
      <c r="H190" s="47"/>
      <c r="I190" s="47"/>
      <c r="J190" s="10"/>
      <c r="K190" s="10"/>
      <c r="L190" s="10"/>
      <c r="M190" s="10"/>
      <c r="N190" s="10"/>
      <c r="O190" s="10"/>
    </row>
    <row r="191" spans="1:15" ht="12.75">
      <c r="A191" s="31" t="s">
        <v>104</v>
      </c>
      <c r="B191" s="66" t="s">
        <v>126</v>
      </c>
      <c r="C191" s="67" t="s">
        <v>126</v>
      </c>
      <c r="D191" s="67" t="s">
        <v>126</v>
      </c>
      <c r="E191" s="67" t="s">
        <v>126</v>
      </c>
      <c r="F191" s="47"/>
      <c r="G191" s="47"/>
      <c r="H191" s="47"/>
      <c r="I191" s="47"/>
      <c r="J191" s="10"/>
      <c r="K191" s="10"/>
      <c r="L191" s="10"/>
      <c r="M191" s="10"/>
      <c r="N191" s="10"/>
      <c r="O191" s="10"/>
    </row>
    <row r="192" spans="1:15" ht="12.75">
      <c r="A192" s="31" t="s">
        <v>107</v>
      </c>
      <c r="B192" s="50"/>
      <c r="C192" s="67" t="s">
        <v>126</v>
      </c>
      <c r="D192" s="15"/>
      <c r="E192" s="67" t="s">
        <v>126</v>
      </c>
      <c r="F192" s="15"/>
      <c r="G192" s="47"/>
      <c r="H192" s="47"/>
      <c r="I192" s="47"/>
      <c r="J192" s="10"/>
      <c r="K192" s="10"/>
      <c r="L192" s="10"/>
      <c r="M192" s="10"/>
      <c r="N192" s="10"/>
      <c r="O192" s="10"/>
    </row>
    <row r="193" spans="1:15" ht="12.75">
      <c r="A193" s="31" t="s">
        <v>105</v>
      </c>
      <c r="B193" s="66" t="s">
        <v>126</v>
      </c>
      <c r="C193" s="67" t="s">
        <v>126</v>
      </c>
      <c r="D193" s="67" t="s">
        <v>126</v>
      </c>
      <c r="E193" s="67" t="s">
        <v>126</v>
      </c>
      <c r="F193" s="47"/>
      <c r="G193" s="47"/>
      <c r="H193" s="47"/>
      <c r="I193" s="47"/>
      <c r="J193" s="10"/>
      <c r="K193" s="10"/>
      <c r="L193" s="10"/>
      <c r="M193" s="10"/>
      <c r="N193" s="10"/>
      <c r="O193" s="10"/>
    </row>
    <row r="194" spans="1:15" ht="12.75">
      <c r="A194" s="31" t="s">
        <v>106</v>
      </c>
      <c r="B194" s="66" t="s">
        <v>126</v>
      </c>
      <c r="C194" s="67" t="s">
        <v>126</v>
      </c>
      <c r="D194" s="67" t="s">
        <v>126</v>
      </c>
      <c r="E194" s="67" t="s">
        <v>126</v>
      </c>
      <c r="F194" s="47"/>
      <c r="G194" s="47"/>
      <c r="H194" s="47"/>
      <c r="I194" s="47"/>
      <c r="J194" s="10"/>
      <c r="K194" s="10"/>
      <c r="L194" s="10"/>
      <c r="M194" s="10"/>
      <c r="N194" s="10"/>
      <c r="O194" s="10"/>
    </row>
    <row r="195" spans="1:15" ht="12.75">
      <c r="A195" s="41"/>
      <c r="B195" s="68"/>
      <c r="C195" s="69"/>
      <c r="D195" s="67"/>
      <c r="E195" s="67"/>
      <c r="F195" s="47"/>
      <c r="G195" s="47"/>
      <c r="H195" s="47"/>
      <c r="I195" s="47"/>
      <c r="J195" s="10"/>
      <c r="K195" s="10"/>
      <c r="L195" s="10"/>
      <c r="M195" s="10"/>
      <c r="N195" s="10"/>
      <c r="O195" s="10"/>
    </row>
    <row r="196" spans="1:15" ht="12.75">
      <c r="A196" s="31" t="s">
        <v>113</v>
      </c>
      <c r="B196" s="68"/>
      <c r="C196" s="69"/>
      <c r="D196" s="67"/>
      <c r="E196" s="67"/>
      <c r="F196" s="47"/>
      <c r="G196" s="47"/>
      <c r="H196" s="47"/>
      <c r="I196" s="47"/>
      <c r="J196" s="10"/>
      <c r="K196" s="10"/>
      <c r="L196" s="10"/>
      <c r="M196" s="10"/>
      <c r="N196" s="10"/>
      <c r="O196" s="10"/>
    </row>
    <row r="197" spans="1:15" ht="12.75">
      <c r="A197" s="31" t="s">
        <v>108</v>
      </c>
      <c r="B197" s="66" t="s">
        <v>126</v>
      </c>
      <c r="C197" s="67" t="s">
        <v>126</v>
      </c>
      <c r="D197" s="67" t="s">
        <v>126</v>
      </c>
      <c r="E197" s="67" t="s">
        <v>126</v>
      </c>
      <c r="F197" s="47"/>
      <c r="G197" s="47"/>
      <c r="H197" s="47"/>
      <c r="I197" s="47"/>
      <c r="J197" s="10"/>
      <c r="K197" s="10"/>
      <c r="L197" s="10"/>
      <c r="M197" s="10"/>
      <c r="N197" s="10"/>
      <c r="O197" s="10"/>
    </row>
    <row r="198" spans="1:15" ht="12.75">
      <c r="A198" s="31" t="s">
        <v>109</v>
      </c>
      <c r="B198" s="66" t="s">
        <v>126</v>
      </c>
      <c r="C198" s="67" t="s">
        <v>126</v>
      </c>
      <c r="D198" s="67" t="s">
        <v>126</v>
      </c>
      <c r="E198" s="67" t="s">
        <v>126</v>
      </c>
      <c r="F198" s="47"/>
      <c r="G198" s="47"/>
      <c r="H198" s="47"/>
      <c r="I198" s="47"/>
      <c r="J198" s="10"/>
      <c r="K198" s="10"/>
      <c r="L198" s="10"/>
      <c r="M198" s="10"/>
      <c r="N198" s="10"/>
      <c r="O198" s="10"/>
    </row>
    <row r="199" spans="1:15" ht="12.75">
      <c r="A199" s="31" t="s">
        <v>110</v>
      </c>
      <c r="B199" s="66" t="s">
        <v>126</v>
      </c>
      <c r="C199" s="67" t="s">
        <v>126</v>
      </c>
      <c r="D199" s="67" t="s">
        <v>126</v>
      </c>
      <c r="E199" s="67" t="s">
        <v>126</v>
      </c>
      <c r="F199" s="47"/>
      <c r="G199" s="47"/>
      <c r="H199" s="47"/>
      <c r="I199" s="47"/>
      <c r="J199" s="10"/>
      <c r="K199" s="10"/>
      <c r="L199" s="10"/>
      <c r="M199" s="10"/>
      <c r="N199" s="10"/>
      <c r="O199" s="10"/>
    </row>
    <row r="200" spans="1:15" ht="12.75">
      <c r="A200" s="41"/>
      <c r="B200" s="68"/>
      <c r="C200" s="69"/>
      <c r="D200" s="67"/>
      <c r="E200" s="67"/>
      <c r="F200" s="47"/>
      <c r="G200" s="47"/>
      <c r="H200" s="47"/>
      <c r="I200" s="47"/>
      <c r="J200" s="10"/>
      <c r="K200" s="10"/>
      <c r="L200" s="10"/>
      <c r="M200" s="10"/>
      <c r="N200" s="10"/>
      <c r="O200" s="10"/>
    </row>
    <row r="201" spans="1:15" ht="13.5" thickBot="1">
      <c r="A201" s="31" t="s">
        <v>114</v>
      </c>
      <c r="B201" s="70">
        <f>SUM(B186:B199)</f>
        <v>549094</v>
      </c>
      <c r="C201" s="70">
        <f>SUM(C186:C199)</f>
        <v>505010</v>
      </c>
      <c r="D201" s="70">
        <f>SUM(D186:D199)</f>
        <v>31118</v>
      </c>
      <c r="E201" s="52">
        <f>SUM(E186:E200)</f>
        <v>12966</v>
      </c>
      <c r="F201" s="50"/>
      <c r="G201" s="47"/>
      <c r="H201" s="47"/>
      <c r="I201" s="47"/>
      <c r="J201" s="10"/>
      <c r="K201" s="10"/>
      <c r="L201" s="10"/>
      <c r="M201" s="10"/>
      <c r="N201" s="10"/>
      <c r="O201" s="10"/>
    </row>
    <row r="202" spans="1:15" ht="13.5" thickTop="1">
      <c r="A202" s="31"/>
      <c r="B202" s="65"/>
      <c r="C202" s="65"/>
      <c r="D202" s="65"/>
      <c r="E202" s="50"/>
      <c r="F202" s="50"/>
      <c r="G202" s="47"/>
      <c r="H202" s="47"/>
      <c r="I202" s="47"/>
      <c r="J202" s="10"/>
      <c r="K202" s="10"/>
      <c r="L202" s="10"/>
      <c r="M202" s="10"/>
      <c r="N202" s="10"/>
      <c r="O202" s="10"/>
    </row>
    <row r="203" spans="1:15" ht="12.75">
      <c r="A203" s="10" t="s">
        <v>115</v>
      </c>
      <c r="B203" s="26"/>
      <c r="C203" s="30"/>
      <c r="D203" s="31"/>
      <c r="E203" s="10"/>
      <c r="F203" s="31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0" t="s">
        <v>116</v>
      </c>
      <c r="B204" s="26"/>
      <c r="C204" s="30"/>
      <c r="D204" s="31"/>
      <c r="E204" s="10"/>
      <c r="F204" s="31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0"/>
      <c r="B205" s="26"/>
      <c r="C205" s="30"/>
      <c r="D205" s="31"/>
      <c r="E205" s="10"/>
      <c r="F205" s="31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43" t="s">
        <v>117</v>
      </c>
      <c r="B206" s="26"/>
      <c r="C206" s="30"/>
      <c r="D206" s="3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0" t="s">
        <v>118</v>
      </c>
      <c r="B207" s="26"/>
      <c r="C207" s="30"/>
      <c r="D207" s="3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0" t="s">
        <v>119</v>
      </c>
      <c r="B208" s="26"/>
      <c r="C208" s="30"/>
      <c r="D208" s="31"/>
      <c r="O208" s="10"/>
    </row>
    <row r="209" spans="1:15" ht="12.75">
      <c r="A209" s="10" t="s">
        <v>120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0" t="s">
        <v>232</v>
      </c>
      <c r="B210" s="26"/>
      <c r="C210" s="30"/>
      <c r="D210" s="3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0" t="s">
        <v>247</v>
      </c>
      <c r="B211" s="26"/>
      <c r="C211" s="30"/>
      <c r="D211" s="3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0" t="s">
        <v>148</v>
      </c>
      <c r="B212" s="26"/>
      <c r="C212" s="30"/>
      <c r="D212" s="3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0"/>
      <c r="B213" s="26"/>
      <c r="C213" s="30"/>
      <c r="D213" s="3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43" t="s">
        <v>121</v>
      </c>
      <c r="B214" s="26"/>
      <c r="C214" s="30"/>
      <c r="D214" s="3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0" t="s">
        <v>123</v>
      </c>
      <c r="B215" s="26"/>
      <c r="C215" s="30"/>
      <c r="D215" s="3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0" t="s">
        <v>233</v>
      </c>
      <c r="B216" s="26"/>
      <c r="C216" s="30"/>
      <c r="D216" s="3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0" t="s">
        <v>224</v>
      </c>
      <c r="B217" s="26"/>
      <c r="C217" s="30"/>
      <c r="D217" s="3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0" t="s">
        <v>149</v>
      </c>
      <c r="B218" s="26"/>
      <c r="C218" s="30"/>
      <c r="D218" s="3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0" t="s">
        <v>128</v>
      </c>
      <c r="B219" s="26"/>
      <c r="C219" s="30"/>
      <c r="D219" s="3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0"/>
      <c r="B220" s="26"/>
      <c r="C220" s="30"/>
      <c r="D220" s="3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43" t="s">
        <v>262</v>
      </c>
      <c r="B221" s="26"/>
      <c r="C221" s="30"/>
      <c r="D221" s="3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0" t="s">
        <v>137</v>
      </c>
      <c r="B222" s="26"/>
      <c r="C222" s="30"/>
      <c r="D222" s="3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0" t="s">
        <v>138</v>
      </c>
      <c r="B223" s="26"/>
      <c r="C223" s="30"/>
      <c r="D223" s="3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10" t="s">
        <v>139</v>
      </c>
      <c r="B224" s="26"/>
      <c r="C224" s="30"/>
      <c r="D224" s="3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26"/>
      <c r="C225" s="30"/>
      <c r="D225" s="3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10" t="s">
        <v>225</v>
      </c>
      <c r="B226" s="26"/>
      <c r="C226" s="30"/>
      <c r="D226" s="3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10"/>
      <c r="B227" s="26"/>
      <c r="C227" s="30"/>
      <c r="D227" s="3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9" t="s">
        <v>159</v>
      </c>
      <c r="B228" s="26"/>
      <c r="C228" s="30"/>
      <c r="D228" s="3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10"/>
      <c r="B229" s="26"/>
      <c r="C229" s="30"/>
      <c r="D229" s="3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10"/>
      <c r="B230" s="20" t="s">
        <v>31</v>
      </c>
      <c r="C230" s="33"/>
      <c r="D230" s="95" t="s">
        <v>36</v>
      </c>
      <c r="E230" s="95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10"/>
      <c r="B231" s="42" t="s">
        <v>32</v>
      </c>
      <c r="C231" s="42" t="s">
        <v>59</v>
      </c>
      <c r="D231" s="10"/>
      <c r="E231" s="42" t="s">
        <v>59</v>
      </c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10"/>
      <c r="B232" s="42" t="s">
        <v>33</v>
      </c>
      <c r="C232" s="42" t="s">
        <v>35</v>
      </c>
      <c r="D232" s="7" t="s">
        <v>32</v>
      </c>
      <c r="E232" s="42" t="s">
        <v>35</v>
      </c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10"/>
      <c r="B233" s="42" t="s">
        <v>34</v>
      </c>
      <c r="C233" s="42" t="s">
        <v>34</v>
      </c>
      <c r="D233" s="7" t="s">
        <v>37</v>
      </c>
      <c r="E233" s="42" t="s">
        <v>37</v>
      </c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10"/>
      <c r="B234" s="75" t="s">
        <v>259</v>
      </c>
      <c r="C234" s="75" t="s">
        <v>260</v>
      </c>
      <c r="D234" s="75" t="s">
        <v>259</v>
      </c>
      <c r="E234" s="75" t="s">
        <v>260</v>
      </c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10"/>
      <c r="B235" s="36" t="s">
        <v>43</v>
      </c>
      <c r="C235" s="36" t="s">
        <v>43</v>
      </c>
      <c r="D235" s="12" t="s">
        <v>43</v>
      </c>
      <c r="E235" s="36" t="s">
        <v>43</v>
      </c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10"/>
      <c r="B236" s="30"/>
      <c r="C236" s="31"/>
      <c r="D236" s="10"/>
      <c r="E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43" t="s">
        <v>60</v>
      </c>
      <c r="B237" s="30"/>
      <c r="C237" s="31"/>
      <c r="D237" s="10"/>
      <c r="E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10" t="s">
        <v>61</v>
      </c>
      <c r="B238" s="37">
        <v>150789</v>
      </c>
      <c r="C238" s="25">
        <v>183939</v>
      </c>
      <c r="D238" s="22">
        <v>303230</v>
      </c>
      <c r="E238" s="22">
        <v>360726</v>
      </c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10" t="s">
        <v>136</v>
      </c>
      <c r="B239" s="37">
        <v>35110</v>
      </c>
      <c r="C239" s="25">
        <v>19395</v>
      </c>
      <c r="D239" s="22">
        <v>68689</v>
      </c>
      <c r="E239" s="22">
        <v>4960</v>
      </c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10" t="s">
        <v>63</v>
      </c>
      <c r="B240" s="37">
        <v>9313586</v>
      </c>
      <c r="C240" s="25">
        <v>10494934</v>
      </c>
      <c r="D240" s="22">
        <v>9313586</v>
      </c>
      <c r="E240" s="22">
        <v>10494934</v>
      </c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10"/>
      <c r="B241" s="44"/>
      <c r="C241" s="31"/>
      <c r="D241" s="10"/>
      <c r="E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43" t="s">
        <v>64</v>
      </c>
      <c r="B242" s="44"/>
      <c r="C242" s="31"/>
      <c r="D242" s="10"/>
      <c r="E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10" t="s">
        <v>61</v>
      </c>
      <c r="B243" s="37">
        <v>2981</v>
      </c>
      <c r="C243" s="25">
        <v>13456</v>
      </c>
      <c r="D243" s="22">
        <v>13140</v>
      </c>
      <c r="E243" s="22">
        <v>20750</v>
      </c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10" t="s">
        <v>62</v>
      </c>
      <c r="B244" s="37">
        <v>-1265</v>
      </c>
      <c r="C244" s="25">
        <v>9507</v>
      </c>
      <c r="D244" s="22">
        <v>5373</v>
      </c>
      <c r="E244" s="22">
        <v>12943</v>
      </c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10" t="s">
        <v>63</v>
      </c>
      <c r="B245" s="37">
        <v>155775</v>
      </c>
      <c r="C245" s="25">
        <v>159747</v>
      </c>
      <c r="D245" s="22">
        <v>155775</v>
      </c>
      <c r="E245" s="22">
        <v>159747</v>
      </c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10"/>
      <c r="B246" s="37"/>
      <c r="C246" s="25"/>
      <c r="D246" s="10"/>
      <c r="E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43" t="s">
        <v>65</v>
      </c>
      <c r="B247" s="37"/>
      <c r="C247" s="25"/>
      <c r="D247" s="10"/>
      <c r="E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10" t="s">
        <v>61</v>
      </c>
      <c r="B248" s="37">
        <v>2025</v>
      </c>
      <c r="C248" s="25">
        <v>1889</v>
      </c>
      <c r="D248" s="22">
        <v>4002</v>
      </c>
      <c r="E248" s="22">
        <v>3719</v>
      </c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10" t="s">
        <v>62</v>
      </c>
      <c r="B249" s="37">
        <v>1071</v>
      </c>
      <c r="C249" s="25">
        <v>994</v>
      </c>
      <c r="D249" s="22">
        <v>2333</v>
      </c>
      <c r="E249" s="22">
        <v>1726</v>
      </c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10" t="s">
        <v>63</v>
      </c>
      <c r="B250" s="37">
        <v>64824</v>
      </c>
      <c r="C250" s="25">
        <v>51818</v>
      </c>
      <c r="D250" s="22">
        <v>64824</v>
      </c>
      <c r="E250" s="22">
        <v>51818</v>
      </c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10"/>
      <c r="B251" s="37"/>
      <c r="C251" s="25"/>
      <c r="D251" s="10"/>
      <c r="E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43" t="s">
        <v>66</v>
      </c>
      <c r="B252" s="37"/>
      <c r="C252" s="25"/>
      <c r="D252" s="10"/>
      <c r="E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10" t="s">
        <v>61</v>
      </c>
      <c r="B253" s="37">
        <v>5369</v>
      </c>
      <c r="C253" s="25">
        <v>4079</v>
      </c>
      <c r="D253" s="22">
        <v>9967</v>
      </c>
      <c r="E253" s="22">
        <v>6195</v>
      </c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10" t="s">
        <v>62</v>
      </c>
      <c r="B254" s="37">
        <v>1409</v>
      </c>
      <c r="C254" s="25">
        <v>456</v>
      </c>
      <c r="D254" s="22">
        <v>2925</v>
      </c>
      <c r="E254" s="22">
        <v>646</v>
      </c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10" t="s">
        <v>63</v>
      </c>
      <c r="B255" s="37">
        <v>22423</v>
      </c>
      <c r="C255" s="25">
        <v>17207</v>
      </c>
      <c r="D255" s="22">
        <v>22423</v>
      </c>
      <c r="E255" s="22">
        <v>17207</v>
      </c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10"/>
      <c r="B256" s="37"/>
      <c r="C256" s="25"/>
      <c r="D256" s="22"/>
      <c r="E256" s="22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10"/>
      <c r="B257" s="20" t="s">
        <v>31</v>
      </c>
      <c r="C257" s="33"/>
      <c r="D257" s="20" t="s">
        <v>36</v>
      </c>
      <c r="E257" s="33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10"/>
      <c r="B258" s="42" t="s">
        <v>32</v>
      </c>
      <c r="C258" s="42" t="s">
        <v>59</v>
      </c>
      <c r="D258" s="10"/>
      <c r="E258" s="42" t="s">
        <v>59</v>
      </c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10"/>
      <c r="B259" s="42" t="s">
        <v>33</v>
      </c>
      <c r="C259" s="42" t="s">
        <v>35</v>
      </c>
      <c r="D259" s="7" t="s">
        <v>32</v>
      </c>
      <c r="E259" s="42" t="s">
        <v>35</v>
      </c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10"/>
      <c r="B260" s="42" t="s">
        <v>34</v>
      </c>
      <c r="C260" s="42" t="s">
        <v>34</v>
      </c>
      <c r="D260" s="7" t="s">
        <v>37</v>
      </c>
      <c r="E260" s="42" t="s">
        <v>37</v>
      </c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10"/>
      <c r="B261" s="75" t="s">
        <v>259</v>
      </c>
      <c r="C261" s="75" t="s">
        <v>260</v>
      </c>
      <c r="D261" s="75" t="s">
        <v>259</v>
      </c>
      <c r="E261" s="75" t="s">
        <v>260</v>
      </c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10"/>
      <c r="B262" s="36" t="s">
        <v>43</v>
      </c>
      <c r="C262" s="36" t="s">
        <v>43</v>
      </c>
      <c r="D262" s="12" t="s">
        <v>43</v>
      </c>
      <c r="E262" s="36" t="s">
        <v>43</v>
      </c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10"/>
      <c r="B263" s="37"/>
      <c r="C263" s="25"/>
      <c r="D263" s="10"/>
      <c r="E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43" t="s">
        <v>67</v>
      </c>
      <c r="B264" s="37"/>
      <c r="C264" s="25"/>
      <c r="D264" s="10"/>
      <c r="E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10" t="s">
        <v>61</v>
      </c>
      <c r="B265" s="37">
        <v>704</v>
      </c>
      <c r="C265" s="25">
        <v>662</v>
      </c>
      <c r="D265" s="22">
        <v>1410</v>
      </c>
      <c r="E265" s="22">
        <v>1322</v>
      </c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10" t="s">
        <v>62</v>
      </c>
      <c r="B266" s="37">
        <v>477</v>
      </c>
      <c r="C266" s="25">
        <v>474</v>
      </c>
      <c r="D266" s="22">
        <v>932</v>
      </c>
      <c r="E266" s="22">
        <v>898</v>
      </c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10" t="s">
        <v>63</v>
      </c>
      <c r="B267" s="37">
        <v>34049</v>
      </c>
      <c r="C267" s="25">
        <v>35269</v>
      </c>
      <c r="D267" s="22">
        <v>34049</v>
      </c>
      <c r="E267" s="22">
        <v>35269</v>
      </c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10"/>
      <c r="B268" s="37"/>
      <c r="C268" s="25"/>
      <c r="D268" s="22"/>
      <c r="E268" s="22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43" t="s">
        <v>71</v>
      </c>
      <c r="B269" s="37"/>
      <c r="C269" s="25"/>
      <c r="D269" s="22"/>
      <c r="E269" s="22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10" t="s">
        <v>61</v>
      </c>
      <c r="B270" s="15" t="s">
        <v>126</v>
      </c>
      <c r="C270" s="15" t="s">
        <v>126</v>
      </c>
      <c r="D270" s="13" t="s">
        <v>126</v>
      </c>
      <c r="E270" s="13" t="s">
        <v>126</v>
      </c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10" t="s">
        <v>62</v>
      </c>
      <c r="B271" s="15" t="s">
        <v>126</v>
      </c>
      <c r="C271" s="15" t="s">
        <v>126</v>
      </c>
      <c r="D271" s="13" t="s">
        <v>126</v>
      </c>
      <c r="E271" s="13" t="s">
        <v>126</v>
      </c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10" t="s">
        <v>63</v>
      </c>
      <c r="B272" s="37">
        <v>107685</v>
      </c>
      <c r="C272" s="25">
        <v>86985</v>
      </c>
      <c r="D272" s="22">
        <v>107685</v>
      </c>
      <c r="E272" s="22">
        <v>86985</v>
      </c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10"/>
      <c r="B273" s="37"/>
      <c r="C273" s="25"/>
      <c r="D273" s="22"/>
      <c r="E273" s="22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43" t="s">
        <v>72</v>
      </c>
      <c r="B274" s="37"/>
      <c r="C274" s="25"/>
      <c r="D274" s="22"/>
      <c r="E274" s="22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10" t="s">
        <v>61</v>
      </c>
      <c r="B275" s="15" t="s">
        <v>126</v>
      </c>
      <c r="C275" s="15" t="s">
        <v>126</v>
      </c>
      <c r="D275" s="13" t="s">
        <v>126</v>
      </c>
      <c r="E275" s="13" t="s">
        <v>126</v>
      </c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10" t="s">
        <v>62</v>
      </c>
      <c r="B276" s="15" t="s">
        <v>126</v>
      </c>
      <c r="C276" s="15" t="s">
        <v>126</v>
      </c>
      <c r="D276" s="13" t="s">
        <v>126</v>
      </c>
      <c r="E276" s="13" t="s">
        <v>126</v>
      </c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10" t="s">
        <v>63</v>
      </c>
      <c r="B277" s="37">
        <v>15</v>
      </c>
      <c r="C277" s="25">
        <v>15</v>
      </c>
      <c r="D277" s="22">
        <v>15</v>
      </c>
      <c r="E277" s="22">
        <v>15</v>
      </c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10"/>
      <c r="B278" s="2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43" t="s">
        <v>73</v>
      </c>
      <c r="B279" s="37"/>
      <c r="C279" s="25"/>
      <c r="D279" s="22"/>
      <c r="E279" s="22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10" t="s">
        <v>61</v>
      </c>
      <c r="B280" s="15" t="s">
        <v>126</v>
      </c>
      <c r="C280" s="15" t="s">
        <v>126</v>
      </c>
      <c r="D280" s="13" t="s">
        <v>126</v>
      </c>
      <c r="E280" s="13" t="s">
        <v>126</v>
      </c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10" t="s">
        <v>62</v>
      </c>
      <c r="B281" s="15" t="s">
        <v>126</v>
      </c>
      <c r="C281" s="15" t="s">
        <v>126</v>
      </c>
      <c r="D281" s="13" t="s">
        <v>126</v>
      </c>
      <c r="E281" s="13" t="s">
        <v>126</v>
      </c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10" t="s">
        <v>63</v>
      </c>
      <c r="B282" s="37">
        <v>3</v>
      </c>
      <c r="C282" s="25">
        <v>3</v>
      </c>
      <c r="D282" s="22">
        <v>3</v>
      </c>
      <c r="E282" s="22">
        <v>3</v>
      </c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10"/>
      <c r="B283" s="37"/>
      <c r="C283" s="25"/>
      <c r="D283" s="22"/>
      <c r="E283" s="22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43" t="s">
        <v>74</v>
      </c>
      <c r="B284" s="37"/>
      <c r="C284" s="25"/>
      <c r="D284" s="22"/>
      <c r="E284" s="22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10" t="s">
        <v>61</v>
      </c>
      <c r="B285" s="15" t="s">
        <v>126</v>
      </c>
      <c r="C285" s="15" t="s">
        <v>126</v>
      </c>
      <c r="D285" s="13" t="s">
        <v>126</v>
      </c>
      <c r="E285" s="13" t="s">
        <v>126</v>
      </c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10" t="s">
        <v>62</v>
      </c>
      <c r="B286" s="15" t="s">
        <v>126</v>
      </c>
      <c r="C286" s="15" t="s">
        <v>126</v>
      </c>
      <c r="D286" s="13" t="s">
        <v>126</v>
      </c>
      <c r="E286" s="13" t="s">
        <v>126</v>
      </c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10" t="s">
        <v>63</v>
      </c>
      <c r="B287" s="15" t="s">
        <v>126</v>
      </c>
      <c r="C287" s="15" t="s">
        <v>126</v>
      </c>
      <c r="D287" s="13" t="s">
        <v>126</v>
      </c>
      <c r="E287" s="13" t="s">
        <v>126</v>
      </c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10"/>
      <c r="B288" s="37"/>
      <c r="C288" s="25"/>
      <c r="D288" s="22"/>
      <c r="E288" s="22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43" t="s">
        <v>135</v>
      </c>
      <c r="B289" s="37"/>
      <c r="C289" s="25"/>
      <c r="D289" s="10"/>
      <c r="E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10" t="s">
        <v>61</v>
      </c>
      <c r="B290" s="45">
        <f>-B238-B243-B248-B253-B265+B295</f>
        <v>-1082</v>
      </c>
      <c r="C290" s="45">
        <f aca="true" t="shared" si="0" ref="B290:E291">-C238-C243-C248-C253-C265+C295</f>
        <v>-2440</v>
      </c>
      <c r="D290" s="45">
        <f t="shared" si="0"/>
        <v>-2138</v>
      </c>
      <c r="E290" s="45">
        <f t="shared" si="0"/>
        <v>-5170</v>
      </c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10" t="s">
        <v>136</v>
      </c>
      <c r="B291" s="45">
        <f t="shared" si="0"/>
        <v>-55</v>
      </c>
      <c r="C291" s="45">
        <f t="shared" si="0"/>
        <v>-65</v>
      </c>
      <c r="D291" s="45">
        <f t="shared" si="0"/>
        <v>-104</v>
      </c>
      <c r="E291" s="45">
        <f t="shared" si="0"/>
        <v>-124</v>
      </c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10" t="s">
        <v>63</v>
      </c>
      <c r="B292" s="45">
        <f>-B240-B245-B250-B255-B267-B272-B277-B282+B297</f>
        <v>-265910</v>
      </c>
      <c r="C292" s="45">
        <f>-C240-C245-C250-C255-C267-C272-C277-C282+C297</f>
        <v>-302739</v>
      </c>
      <c r="D292" s="45">
        <f>-D240-D245-D250-D255-D267-D272-D277-D282+D297</f>
        <v>-265910</v>
      </c>
      <c r="E292" s="45">
        <f>-E240-E245-E250-E255-E267-E272-E277-E282+E297</f>
        <v>-302739</v>
      </c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10"/>
      <c r="B293" s="37"/>
      <c r="C293" s="25"/>
      <c r="D293" s="10"/>
      <c r="E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43" t="s">
        <v>68</v>
      </c>
      <c r="B294" s="37"/>
      <c r="C294" s="25"/>
      <c r="D294" s="10"/>
      <c r="E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10" t="s">
        <v>61</v>
      </c>
      <c r="B295" s="37">
        <v>160786</v>
      </c>
      <c r="C295" s="25">
        <v>201585</v>
      </c>
      <c r="D295" s="22">
        <v>329611</v>
      </c>
      <c r="E295" s="22">
        <v>387542</v>
      </c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10" t="s">
        <v>136</v>
      </c>
      <c r="B296" s="37">
        <v>36747</v>
      </c>
      <c r="C296" s="25">
        <v>30761</v>
      </c>
      <c r="D296" s="22">
        <v>80148</v>
      </c>
      <c r="E296" s="22">
        <v>21049</v>
      </c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10" t="s">
        <v>63</v>
      </c>
      <c r="B297" s="37">
        <v>9432450</v>
      </c>
      <c r="C297" s="25">
        <v>10543239</v>
      </c>
      <c r="D297" s="22">
        <v>9432450</v>
      </c>
      <c r="E297" s="22">
        <v>10543239</v>
      </c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10"/>
      <c r="B298" s="26"/>
      <c r="C298" s="30"/>
      <c r="D298" s="3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9" t="s">
        <v>234</v>
      </c>
      <c r="B299" s="39"/>
      <c r="C299" s="40"/>
      <c r="D299" s="4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9" t="s">
        <v>235</v>
      </c>
      <c r="B300" s="26"/>
      <c r="C300" s="30"/>
      <c r="D300" s="3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10"/>
      <c r="B301" s="26"/>
      <c r="C301" s="30"/>
      <c r="D301" s="3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10"/>
      <c r="B302" s="20" t="s">
        <v>53</v>
      </c>
      <c r="C302" s="33"/>
      <c r="D302" s="20" t="s">
        <v>193</v>
      </c>
      <c r="E302" s="33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10"/>
      <c r="B303" s="42" t="s">
        <v>32</v>
      </c>
      <c r="C303" s="42" t="s">
        <v>41</v>
      </c>
      <c r="D303" s="42" t="s">
        <v>32</v>
      </c>
      <c r="E303" s="42" t="s">
        <v>41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10"/>
      <c r="B304" s="42" t="s">
        <v>33</v>
      </c>
      <c r="C304" s="42" t="s">
        <v>40</v>
      </c>
      <c r="D304" s="42" t="s">
        <v>33</v>
      </c>
      <c r="E304" s="42" t="s">
        <v>40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10"/>
      <c r="B305" s="42" t="s">
        <v>34</v>
      </c>
      <c r="C305" s="42" t="s">
        <v>42</v>
      </c>
      <c r="D305" s="42" t="s">
        <v>34</v>
      </c>
      <c r="E305" s="42" t="s">
        <v>42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10"/>
      <c r="B306" s="75" t="s">
        <v>259</v>
      </c>
      <c r="C306" s="75" t="s">
        <v>261</v>
      </c>
      <c r="D306" s="75" t="s">
        <v>259</v>
      </c>
      <c r="E306" s="75" t="s">
        <v>261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10"/>
      <c r="B307" s="36" t="s">
        <v>43</v>
      </c>
      <c r="C307" s="36" t="s">
        <v>43</v>
      </c>
      <c r="D307" s="36" t="s">
        <v>43</v>
      </c>
      <c r="E307" s="36" t="s">
        <v>43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10"/>
      <c r="B308" s="26"/>
      <c r="D308" s="36"/>
      <c r="E308" s="36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10" t="s">
        <v>7</v>
      </c>
      <c r="B309" s="15">
        <v>146497</v>
      </c>
      <c r="C309" s="15">
        <v>168572</v>
      </c>
      <c r="D309" s="15">
        <v>146497</v>
      </c>
      <c r="E309" s="15">
        <v>168572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10" t="s">
        <v>8</v>
      </c>
      <c r="B310" s="15">
        <v>23926</v>
      </c>
      <c r="C310" s="15">
        <v>26668</v>
      </c>
      <c r="D310" s="15">
        <v>23926</v>
      </c>
      <c r="E310" s="15">
        <v>26668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10" t="s">
        <v>9</v>
      </c>
      <c r="B311" s="15">
        <v>1078483</v>
      </c>
      <c r="C311" s="15">
        <v>1191482</v>
      </c>
      <c r="D311" s="15">
        <v>1078483</v>
      </c>
      <c r="E311" s="15">
        <v>1191482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10" t="s">
        <v>10</v>
      </c>
      <c r="B312" s="15">
        <v>126085</v>
      </c>
      <c r="C312" s="15">
        <v>127328</v>
      </c>
      <c r="D312" s="15">
        <v>126085</v>
      </c>
      <c r="E312" s="15">
        <v>127328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10" t="s">
        <v>11</v>
      </c>
      <c r="B313" s="15">
        <v>733814</v>
      </c>
      <c r="C313" s="15">
        <v>676876</v>
      </c>
      <c r="D313" s="15">
        <v>733814</v>
      </c>
      <c r="E313" s="15">
        <v>676876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10" t="s">
        <v>129</v>
      </c>
      <c r="B314" s="15">
        <v>210011</v>
      </c>
      <c r="C314" s="15">
        <v>201571</v>
      </c>
      <c r="D314" s="15">
        <v>210011</v>
      </c>
      <c r="E314" s="15">
        <v>201571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10" t="s">
        <v>12</v>
      </c>
      <c r="B315" s="15"/>
      <c r="C315" s="15"/>
      <c r="D315" s="15"/>
      <c r="E315" s="15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10" t="s">
        <v>13</v>
      </c>
      <c r="B316" s="15"/>
      <c r="C316" s="15"/>
      <c r="D316" s="15"/>
      <c r="E316" s="15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10" t="s">
        <v>14</v>
      </c>
      <c r="B317" s="15">
        <f>977398+3497</f>
        <v>980895</v>
      </c>
      <c r="C317" s="15">
        <v>899816</v>
      </c>
      <c r="D317" s="15">
        <v>977398</v>
      </c>
      <c r="E317" s="15">
        <v>896331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10" t="s">
        <v>15</v>
      </c>
      <c r="B318" s="15">
        <v>916566</v>
      </c>
      <c r="C318" s="15">
        <v>914224</v>
      </c>
      <c r="D318" s="15">
        <v>916566</v>
      </c>
      <c r="E318" s="15">
        <v>914224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10" t="s">
        <v>16</v>
      </c>
      <c r="B319" s="15">
        <v>660650</v>
      </c>
      <c r="C319" s="15">
        <v>717879</v>
      </c>
      <c r="D319" s="15">
        <v>660650</v>
      </c>
      <c r="E319" s="15">
        <v>717879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10" t="s">
        <v>17</v>
      </c>
      <c r="B320" s="15">
        <v>212124</v>
      </c>
      <c r="C320" s="15">
        <v>233432</v>
      </c>
      <c r="D320" s="15">
        <v>212124</v>
      </c>
      <c r="E320" s="15">
        <v>233432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10" t="s">
        <v>18</v>
      </c>
      <c r="B321" s="15">
        <f>324077-41597</f>
        <v>282480</v>
      </c>
      <c r="C321" s="15">
        <f>428205-35479</f>
        <v>392726</v>
      </c>
      <c r="D321" s="15">
        <v>324077</v>
      </c>
      <c r="E321" s="15">
        <v>428205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10" t="s">
        <v>19</v>
      </c>
      <c r="B322" s="15">
        <v>144729</v>
      </c>
      <c r="C322" s="15">
        <v>164760</v>
      </c>
      <c r="D322" s="15">
        <v>144729</v>
      </c>
      <c r="E322" s="15">
        <v>164760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10" t="s">
        <v>20</v>
      </c>
      <c r="B323" s="15">
        <f>9069+783</f>
        <v>9852</v>
      </c>
      <c r="C323" s="15">
        <v>12268</v>
      </c>
      <c r="D323" s="15">
        <v>9069</v>
      </c>
      <c r="E323" s="15">
        <v>11232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10" t="s">
        <v>21</v>
      </c>
      <c r="B324" s="15">
        <f>466749+54</f>
        <v>466803</v>
      </c>
      <c r="C324" s="15">
        <v>454554</v>
      </c>
      <c r="D324" s="15">
        <v>466749</v>
      </c>
      <c r="E324" s="15">
        <v>454485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10" t="s">
        <v>5</v>
      </c>
      <c r="B325" s="15">
        <v>156979</v>
      </c>
      <c r="C325" s="15">
        <v>179686</v>
      </c>
      <c r="D325" s="15">
        <v>156979</v>
      </c>
      <c r="E325" s="15">
        <v>179686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10"/>
      <c r="B326" s="14"/>
      <c r="C326" s="91"/>
      <c r="D326" s="14"/>
      <c r="E326" s="14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10" t="s">
        <v>22</v>
      </c>
      <c r="B327" s="15">
        <f>SUM(B309:B325)</f>
        <v>6149894</v>
      </c>
      <c r="C327" s="15">
        <f>SUM(C309:C325)</f>
        <v>6361842</v>
      </c>
      <c r="D327" s="15">
        <f>SUM(D309:D325)</f>
        <v>6187157</v>
      </c>
      <c r="E327" s="15">
        <f>SUM(E309:E325)</f>
        <v>6392731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10" t="s">
        <v>237</v>
      </c>
      <c r="B328" s="15"/>
      <c r="C328" s="15"/>
      <c r="D328" s="15"/>
      <c r="E328" s="15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10" t="s">
        <v>238</v>
      </c>
      <c r="B329" s="15">
        <v>-244006</v>
      </c>
      <c r="C329" s="15">
        <v>-223732</v>
      </c>
      <c r="D329" s="15">
        <v>-244006</v>
      </c>
      <c r="E329" s="15">
        <v>-223732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10" t="s">
        <v>239</v>
      </c>
      <c r="B330" s="15">
        <v>-122552</v>
      </c>
      <c r="C330" s="15">
        <v>-121945</v>
      </c>
      <c r="D330" s="15">
        <v>-122552</v>
      </c>
      <c r="E330" s="15">
        <v>-121945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10" t="s">
        <v>213</v>
      </c>
      <c r="B331" s="15">
        <v>-191425</v>
      </c>
      <c r="C331" s="15">
        <v>-177364</v>
      </c>
      <c r="D331" s="15">
        <v>-191425</v>
      </c>
      <c r="E331" s="15">
        <v>-177364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10"/>
      <c r="B332" s="15"/>
      <c r="C332" s="15"/>
      <c r="D332" s="15"/>
      <c r="E332" s="15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3.5" thickBot="1">
      <c r="A333" s="10" t="s">
        <v>240</v>
      </c>
      <c r="B333" s="17">
        <f>SUM(B327:B331)</f>
        <v>5591911</v>
      </c>
      <c r="C333" s="17">
        <f>SUM(C327:C331)</f>
        <v>5838801</v>
      </c>
      <c r="D333" s="17">
        <f>SUM(D327:D331)</f>
        <v>5629174</v>
      </c>
      <c r="E333" s="17">
        <f>SUM(E327:E331)</f>
        <v>5869690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3.5" thickTop="1">
      <c r="A334" s="10"/>
      <c r="B334" s="15"/>
      <c r="C334" s="15"/>
      <c r="D334" s="15"/>
      <c r="E334" s="15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9" t="s">
        <v>236</v>
      </c>
      <c r="B335" s="15"/>
      <c r="C335" s="36"/>
      <c r="D335" s="36"/>
      <c r="E335" s="31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10"/>
      <c r="B336" s="15"/>
      <c r="C336" s="36"/>
      <c r="D336" s="36"/>
      <c r="E336" s="31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10"/>
      <c r="B337" s="20" t="s">
        <v>53</v>
      </c>
      <c r="C337" s="21"/>
      <c r="D337" s="20" t="s">
        <v>193</v>
      </c>
      <c r="E337" s="21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10"/>
      <c r="B338" s="42" t="s">
        <v>32</v>
      </c>
      <c r="C338" s="42" t="s">
        <v>41</v>
      </c>
      <c r="D338" s="42" t="s">
        <v>32</v>
      </c>
      <c r="E338" s="42" t="s">
        <v>41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10"/>
      <c r="B339" s="42" t="s">
        <v>33</v>
      </c>
      <c r="C339" s="42" t="s">
        <v>40</v>
      </c>
      <c r="D339" s="42" t="s">
        <v>33</v>
      </c>
      <c r="E339" s="42" t="s">
        <v>40</v>
      </c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10"/>
      <c r="B340" s="42" t="s">
        <v>34</v>
      </c>
      <c r="C340" s="42" t="s">
        <v>42</v>
      </c>
      <c r="D340" s="42" t="s">
        <v>34</v>
      </c>
      <c r="E340" s="42" t="s">
        <v>42</v>
      </c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10"/>
      <c r="B341" s="75" t="s">
        <v>259</v>
      </c>
      <c r="C341" s="75" t="s">
        <v>261</v>
      </c>
      <c r="D341" s="75" t="s">
        <v>259</v>
      </c>
      <c r="E341" s="75" t="s">
        <v>261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10"/>
      <c r="B342" s="36" t="s">
        <v>43</v>
      </c>
      <c r="C342" s="36" t="s">
        <v>43</v>
      </c>
      <c r="D342" s="36" t="s">
        <v>43</v>
      </c>
      <c r="E342" s="36" t="s">
        <v>43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10"/>
      <c r="B343" s="48"/>
      <c r="C343" s="10"/>
      <c r="D343" s="36"/>
      <c r="E343" s="36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10" t="s">
        <v>248</v>
      </c>
      <c r="B344" s="25">
        <v>973681</v>
      </c>
      <c r="C344" s="22">
        <v>1109969</v>
      </c>
      <c r="D344" s="25">
        <v>973681</v>
      </c>
      <c r="E344" s="22">
        <v>1109969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10" t="s">
        <v>199</v>
      </c>
      <c r="B345" s="25">
        <v>90540</v>
      </c>
      <c r="C345" s="22">
        <v>427382</v>
      </c>
      <c r="D345" s="25">
        <v>90540</v>
      </c>
      <c r="E345" s="22">
        <v>427382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10" t="s">
        <v>200</v>
      </c>
      <c r="B346" s="25">
        <v>0</v>
      </c>
      <c r="C346" s="22">
        <v>-261745</v>
      </c>
      <c r="D346" s="25">
        <v>0</v>
      </c>
      <c r="E346" s="22">
        <v>-261745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10" t="s">
        <v>201</v>
      </c>
      <c r="B347" s="25">
        <v>-102502</v>
      </c>
      <c r="C347" s="22">
        <v>-243015</v>
      </c>
      <c r="D347" s="25">
        <v>-102502</v>
      </c>
      <c r="E347" s="22">
        <v>-243015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10" t="s">
        <v>202</v>
      </c>
      <c r="B348" s="25">
        <v>-7410</v>
      </c>
      <c r="C348" s="22">
        <v>-21417</v>
      </c>
      <c r="D348" s="25">
        <v>-7410</v>
      </c>
      <c r="E348" s="22">
        <v>-21417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10"/>
      <c r="B349" s="25"/>
      <c r="C349" s="22"/>
      <c r="D349" s="15"/>
      <c r="E349" s="15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3.5" thickBot="1">
      <c r="A350" s="10" t="s">
        <v>226</v>
      </c>
      <c r="B350" s="17">
        <f>SUM(B344:B349)</f>
        <v>954309</v>
      </c>
      <c r="C350" s="17">
        <f>SUM(C344:C349)</f>
        <v>1011174</v>
      </c>
      <c r="D350" s="17">
        <f>SUM(D344:D349)</f>
        <v>954309</v>
      </c>
      <c r="E350" s="17">
        <f>SUM(E344:E349)</f>
        <v>1011174</v>
      </c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3.5" thickTop="1">
      <c r="A351" s="10"/>
      <c r="B351" s="15"/>
      <c r="C351" s="10"/>
      <c r="D351" s="36"/>
      <c r="E351" s="36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10" t="s">
        <v>203</v>
      </c>
      <c r="B352" s="15"/>
      <c r="C352" s="10"/>
      <c r="D352" s="15"/>
      <c r="E352" s="15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10" t="s">
        <v>227</v>
      </c>
      <c r="B353" s="15">
        <v>518878</v>
      </c>
      <c r="C353" s="22">
        <v>610078</v>
      </c>
      <c r="D353" s="15">
        <v>518878</v>
      </c>
      <c r="E353" s="15">
        <v>610078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10" t="s">
        <v>204</v>
      </c>
      <c r="B354" s="90">
        <v>0.0893</v>
      </c>
      <c r="C354" s="90">
        <v>0.1006</v>
      </c>
      <c r="D354" s="90">
        <v>0.0887</v>
      </c>
      <c r="E354" s="90">
        <v>0.1001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10" t="s">
        <v>205</v>
      </c>
      <c r="B355" s="15"/>
      <c r="C355" s="36"/>
      <c r="D355" s="36"/>
      <c r="E355" s="31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10" t="s">
        <v>206</v>
      </c>
      <c r="B356" s="15"/>
      <c r="C356" s="36"/>
      <c r="D356" s="36"/>
      <c r="E356" s="31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10"/>
      <c r="B357" s="15"/>
      <c r="C357" s="36"/>
      <c r="D357" s="36"/>
      <c r="E357" s="31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9" t="s">
        <v>241</v>
      </c>
      <c r="B358" s="15"/>
      <c r="C358" s="36"/>
      <c r="D358" s="36"/>
      <c r="E358" s="31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10"/>
      <c r="B359" s="15"/>
      <c r="C359" s="36"/>
      <c r="D359" s="36"/>
      <c r="E359" s="31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10"/>
      <c r="B360" s="20" t="s">
        <v>207</v>
      </c>
      <c r="C360" s="21"/>
      <c r="D360" s="20" t="s">
        <v>193</v>
      </c>
      <c r="E360" s="21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10"/>
      <c r="B361" s="42" t="s">
        <v>32</v>
      </c>
      <c r="C361" s="42" t="s">
        <v>41</v>
      </c>
      <c r="D361" s="42" t="s">
        <v>32</v>
      </c>
      <c r="E361" s="42" t="s">
        <v>41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10"/>
      <c r="B362" s="42" t="s">
        <v>33</v>
      </c>
      <c r="C362" s="42" t="s">
        <v>40</v>
      </c>
      <c r="D362" s="42" t="s">
        <v>33</v>
      </c>
      <c r="E362" s="42" t="s">
        <v>40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10"/>
      <c r="B363" s="42" t="s">
        <v>34</v>
      </c>
      <c r="C363" s="42" t="s">
        <v>42</v>
      </c>
      <c r="D363" s="42" t="s">
        <v>34</v>
      </c>
      <c r="E363" s="42" t="s">
        <v>42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"/>
      <c r="B364" s="75" t="s">
        <v>259</v>
      </c>
      <c r="C364" s="75" t="s">
        <v>261</v>
      </c>
      <c r="D364" s="75" t="s">
        <v>259</v>
      </c>
      <c r="E364" s="75" t="s">
        <v>261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10"/>
      <c r="B365" s="36" t="s">
        <v>43</v>
      </c>
      <c r="C365" s="36" t="s">
        <v>43</v>
      </c>
      <c r="D365" s="36" t="s">
        <v>43</v>
      </c>
      <c r="E365" s="36" t="s">
        <v>43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10"/>
      <c r="B366" s="36"/>
      <c r="C366" s="10"/>
      <c r="D366" s="36"/>
      <c r="E366" s="36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43" t="s">
        <v>208</v>
      </c>
      <c r="B367" s="32"/>
      <c r="C367" s="10"/>
      <c r="D367" s="12"/>
      <c r="E367" s="12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54" ht="15.75">
      <c r="A368" s="10" t="s">
        <v>248</v>
      </c>
      <c r="B368" s="15">
        <v>122354</v>
      </c>
      <c r="C368" s="22">
        <v>125189</v>
      </c>
      <c r="D368" s="15">
        <v>122354</v>
      </c>
      <c r="E368" s="22">
        <v>125189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ht="15.75">
      <c r="A369" s="10" t="s">
        <v>209</v>
      </c>
      <c r="B369" s="15">
        <v>198</v>
      </c>
      <c r="C369" s="22">
        <v>-3244</v>
      </c>
      <c r="D369" s="15">
        <v>198</v>
      </c>
      <c r="E369" s="22">
        <v>-3244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ht="15.75">
      <c r="A370" s="10"/>
      <c r="B370" s="15"/>
      <c r="C370" s="10"/>
      <c r="D370" s="13"/>
      <c r="E370" s="1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ht="16.5" thickBot="1">
      <c r="A371" s="10" t="s">
        <v>226</v>
      </c>
      <c r="B371" s="17">
        <f>SUM(B368+B369)</f>
        <v>122552</v>
      </c>
      <c r="C371" s="17">
        <f>SUM(C368+C369)</f>
        <v>121945</v>
      </c>
      <c r="D371" s="17">
        <f>SUM(D368+D369)</f>
        <v>122552</v>
      </c>
      <c r="E371" s="17">
        <f>SUM(E368+E369)</f>
        <v>121945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ht="16.5" thickTop="1">
      <c r="A372" s="10"/>
      <c r="B372" s="15"/>
      <c r="C372" s="10"/>
      <c r="D372" s="15"/>
      <c r="E372" s="1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" s="3" customFormat="1" ht="12" customHeight="1">
      <c r="A373" s="43" t="s">
        <v>210</v>
      </c>
      <c r="B373" s="32"/>
      <c r="C373" s="10"/>
      <c r="D373" s="12"/>
      <c r="E373" s="12"/>
    </row>
    <row r="374" spans="1:5" s="3" customFormat="1" ht="12.75">
      <c r="A374" s="10" t="s">
        <v>248</v>
      </c>
      <c r="B374" s="15">
        <v>236585</v>
      </c>
      <c r="C374" s="22">
        <v>277466</v>
      </c>
      <c r="D374" s="15">
        <v>236585</v>
      </c>
      <c r="E374" s="22">
        <v>277466</v>
      </c>
    </row>
    <row r="375" spans="1:5" s="3" customFormat="1" ht="12.75">
      <c r="A375" s="10" t="s">
        <v>209</v>
      </c>
      <c r="B375" s="15">
        <v>26665</v>
      </c>
      <c r="C375" s="22">
        <v>144872</v>
      </c>
      <c r="D375" s="15">
        <v>26665</v>
      </c>
      <c r="E375" s="22">
        <v>144872</v>
      </c>
    </row>
    <row r="376" spans="1:5" s="3" customFormat="1" ht="12.75">
      <c r="A376" s="10" t="s">
        <v>200</v>
      </c>
      <c r="B376" s="15" t="s">
        <v>126</v>
      </c>
      <c r="C376" s="22">
        <v>-93951</v>
      </c>
      <c r="D376" s="15" t="s">
        <v>126</v>
      </c>
      <c r="E376" s="22">
        <v>-93951</v>
      </c>
    </row>
    <row r="377" spans="1:5" s="3" customFormat="1" ht="12.75">
      <c r="A377" s="10" t="s">
        <v>211</v>
      </c>
      <c r="B377" s="15">
        <v>-18121</v>
      </c>
      <c r="C377" s="22">
        <v>-96627</v>
      </c>
      <c r="D377" s="15">
        <v>-18121</v>
      </c>
      <c r="E377" s="22">
        <v>-96627</v>
      </c>
    </row>
    <row r="378" spans="1:5" s="3" customFormat="1" ht="12.75">
      <c r="A378" s="10" t="s">
        <v>212</v>
      </c>
      <c r="B378" s="15">
        <v>-1123</v>
      </c>
      <c r="C378" s="22">
        <v>-8028</v>
      </c>
      <c r="D378" s="15">
        <v>-1123</v>
      </c>
      <c r="E378" s="22">
        <v>-8028</v>
      </c>
    </row>
    <row r="379" spans="1:6" s="3" customFormat="1" ht="12.75">
      <c r="A379" s="10"/>
      <c r="B379" s="15"/>
      <c r="C379" s="10"/>
      <c r="D379" s="13"/>
      <c r="E379" s="13"/>
      <c r="F379" s="4"/>
    </row>
    <row r="380" spans="1:5" s="3" customFormat="1" ht="13.5" thickBot="1">
      <c r="A380" s="10" t="s">
        <v>228</v>
      </c>
      <c r="B380" s="17">
        <f>SUM(B374:B378)</f>
        <v>244006</v>
      </c>
      <c r="C380" s="17">
        <f>SUM(C374:C378)</f>
        <v>223732</v>
      </c>
      <c r="D380" s="17">
        <f>SUM(D374:D378)</f>
        <v>244006</v>
      </c>
      <c r="E380" s="17">
        <f>SUM(E374:E378)</f>
        <v>223732</v>
      </c>
    </row>
    <row r="381" spans="1:5" s="3" customFormat="1" ht="13.5" thickTop="1">
      <c r="A381" s="10"/>
      <c r="B381" s="16"/>
      <c r="C381" s="16"/>
      <c r="D381" s="16"/>
      <c r="E381" s="16"/>
    </row>
    <row r="382" spans="1:5" s="3" customFormat="1" ht="12.75">
      <c r="A382" s="43" t="s">
        <v>213</v>
      </c>
      <c r="B382" s="50"/>
      <c r="C382" s="10"/>
      <c r="D382" s="16"/>
      <c r="E382" s="16"/>
    </row>
    <row r="383" spans="1:5" s="3" customFormat="1" ht="12.75">
      <c r="A383" s="10" t="s">
        <v>248</v>
      </c>
      <c r="B383" s="15">
        <v>185020</v>
      </c>
      <c r="C383" s="22">
        <v>136257</v>
      </c>
      <c r="D383" s="15">
        <v>185020</v>
      </c>
      <c r="E383" s="22">
        <v>136257</v>
      </c>
    </row>
    <row r="384" spans="1:5" s="3" customFormat="1" ht="12.75">
      <c r="A384" s="10" t="s">
        <v>209</v>
      </c>
      <c r="B384" s="15">
        <v>23643</v>
      </c>
      <c r="C384" s="22">
        <v>129466</v>
      </c>
      <c r="D384" s="15">
        <v>23643</v>
      </c>
      <c r="E384" s="22">
        <v>129466</v>
      </c>
    </row>
    <row r="385" spans="1:5" s="3" customFormat="1" ht="12.75">
      <c r="A385" s="10" t="s">
        <v>200</v>
      </c>
      <c r="B385" s="15">
        <v>0</v>
      </c>
      <c r="C385" s="22">
        <v>-35346</v>
      </c>
      <c r="D385" s="15">
        <v>0</v>
      </c>
      <c r="E385" s="22">
        <v>-35346</v>
      </c>
    </row>
    <row r="386" spans="1:5" s="3" customFormat="1" ht="12.75">
      <c r="A386" s="10" t="s">
        <v>211</v>
      </c>
      <c r="B386" s="15">
        <v>-10951</v>
      </c>
      <c r="C386" s="22">
        <v>-39709</v>
      </c>
      <c r="D386" s="15">
        <v>-10951</v>
      </c>
      <c r="E386" s="22">
        <v>-39709</v>
      </c>
    </row>
    <row r="387" spans="1:5" s="3" customFormat="1" ht="12.75">
      <c r="A387" s="10" t="s">
        <v>212</v>
      </c>
      <c r="B387" s="15">
        <v>-6287</v>
      </c>
      <c r="C387" s="22">
        <v>-13304</v>
      </c>
      <c r="D387" s="15">
        <v>-6287</v>
      </c>
      <c r="E387" s="22">
        <v>-13304</v>
      </c>
    </row>
    <row r="388" spans="1:5" s="3" customFormat="1" ht="12.75">
      <c r="A388" s="10"/>
      <c r="B388" s="15"/>
      <c r="C388" s="10"/>
      <c r="D388" s="13"/>
      <c r="E388" s="13"/>
    </row>
    <row r="389" spans="1:5" s="3" customFormat="1" ht="13.5" thickBot="1">
      <c r="A389" s="10" t="s">
        <v>226</v>
      </c>
      <c r="B389" s="17">
        <f>SUM(B383:B387)</f>
        <v>191425</v>
      </c>
      <c r="C389" s="17">
        <f>SUM(C383:C387)</f>
        <v>177364</v>
      </c>
      <c r="D389" s="17">
        <f>SUM(D383:D387)</f>
        <v>191425</v>
      </c>
      <c r="E389" s="17">
        <f>SUM(E383:E387)</f>
        <v>177364</v>
      </c>
    </row>
    <row r="390" spans="1:5" s="3" customFormat="1" ht="13.5" thickTop="1">
      <c r="A390" s="10"/>
      <c r="B390" s="19"/>
      <c r="C390" s="10"/>
      <c r="D390" s="10"/>
      <c r="E390" s="10"/>
    </row>
    <row r="391" spans="1:5" s="3" customFormat="1" ht="12.75">
      <c r="A391" s="9" t="s">
        <v>242</v>
      </c>
      <c r="B391" s="15"/>
      <c r="C391" s="36"/>
      <c r="D391" s="36"/>
      <c r="E391" s="31"/>
    </row>
    <row r="392" spans="1:5" s="3" customFormat="1" ht="12.75">
      <c r="A392" s="9"/>
      <c r="B392" s="15"/>
      <c r="C392" s="36"/>
      <c r="D392" s="36"/>
      <c r="E392" s="31"/>
    </row>
    <row r="393" spans="1:5" s="3" customFormat="1" ht="12.75">
      <c r="A393" s="9"/>
      <c r="B393" s="20" t="s">
        <v>207</v>
      </c>
      <c r="C393" s="33"/>
      <c r="D393" s="20" t="s">
        <v>193</v>
      </c>
      <c r="E393" s="33"/>
    </row>
    <row r="394" spans="1:5" s="3" customFormat="1" ht="12.75">
      <c r="A394" s="9"/>
      <c r="B394" s="42" t="s">
        <v>32</v>
      </c>
      <c r="C394" s="42" t="s">
        <v>41</v>
      </c>
      <c r="D394" s="42" t="s">
        <v>32</v>
      </c>
      <c r="E394" s="42" t="s">
        <v>41</v>
      </c>
    </row>
    <row r="395" spans="1:5" s="3" customFormat="1" ht="12.75">
      <c r="A395" s="9"/>
      <c r="B395" s="42" t="s">
        <v>33</v>
      </c>
      <c r="C395" s="42" t="s">
        <v>40</v>
      </c>
      <c r="D395" s="42" t="s">
        <v>33</v>
      </c>
      <c r="E395" s="42" t="s">
        <v>40</v>
      </c>
    </row>
    <row r="396" spans="1:5" s="3" customFormat="1" ht="12.75">
      <c r="A396" s="9"/>
      <c r="B396" s="42" t="s">
        <v>34</v>
      </c>
      <c r="C396" s="42" t="s">
        <v>42</v>
      </c>
      <c r="D396" s="42" t="s">
        <v>34</v>
      </c>
      <c r="E396" s="42" t="s">
        <v>42</v>
      </c>
    </row>
    <row r="397" spans="1:5" s="3" customFormat="1" ht="12.75">
      <c r="A397" s="9"/>
      <c r="B397" s="75" t="s">
        <v>259</v>
      </c>
      <c r="C397" s="75" t="s">
        <v>261</v>
      </c>
      <c r="D397" s="75" t="s">
        <v>259</v>
      </c>
      <c r="E397" s="75" t="s">
        <v>261</v>
      </c>
    </row>
    <row r="398" spans="1:5" s="3" customFormat="1" ht="12.75">
      <c r="A398" s="10"/>
      <c r="B398" s="36" t="s">
        <v>43</v>
      </c>
      <c r="C398" s="36" t="s">
        <v>43</v>
      </c>
      <c r="D398" s="36" t="s">
        <v>43</v>
      </c>
      <c r="E398" s="36" t="s">
        <v>43</v>
      </c>
    </row>
    <row r="399" spans="1:5" s="3" customFormat="1" ht="12.75">
      <c r="A399" s="10"/>
      <c r="B399" s="36"/>
      <c r="C399" s="10"/>
      <c r="D399" s="36"/>
      <c r="E399" s="36"/>
    </row>
    <row r="400" spans="1:5" s="3" customFormat="1" ht="12.75">
      <c r="A400" s="10" t="s">
        <v>248</v>
      </c>
      <c r="B400" s="15">
        <v>47423</v>
      </c>
      <c r="C400" s="13" t="s">
        <v>126</v>
      </c>
      <c r="D400" s="15">
        <v>47423</v>
      </c>
      <c r="E400" s="13" t="s">
        <v>126</v>
      </c>
    </row>
    <row r="401" spans="1:5" s="3" customFormat="1" ht="12.75">
      <c r="A401" s="10" t="s">
        <v>214</v>
      </c>
      <c r="B401" s="15">
        <v>3337</v>
      </c>
      <c r="C401" s="22">
        <v>164949</v>
      </c>
      <c r="D401" s="15">
        <v>3337</v>
      </c>
      <c r="E401" s="22">
        <v>164949</v>
      </c>
    </row>
    <row r="402" spans="1:5" s="3" customFormat="1" ht="12.75">
      <c r="A402" s="10" t="s">
        <v>229</v>
      </c>
      <c r="B402" s="15">
        <v>-3336</v>
      </c>
      <c r="C402" s="22">
        <v>-104249</v>
      </c>
      <c r="D402" s="15">
        <v>-3336</v>
      </c>
      <c r="E402" s="22">
        <v>-104249</v>
      </c>
    </row>
    <row r="403" spans="1:5" ht="12.75">
      <c r="A403" s="10"/>
      <c r="B403" s="14"/>
      <c r="C403" s="89"/>
      <c r="D403" s="14"/>
      <c r="E403" s="89"/>
    </row>
    <row r="404" spans="1:5" ht="12.75">
      <c r="A404" s="10"/>
      <c r="B404" s="22">
        <f>SUM(B400:B402)</f>
        <v>47424</v>
      </c>
      <c r="C404" s="22">
        <f>SUM(C400:C402)</f>
        <v>60700</v>
      </c>
      <c r="D404" s="22">
        <f>SUM(D400:D402)</f>
        <v>47424</v>
      </c>
      <c r="E404" s="22">
        <f>SUM(E400:E402)</f>
        <v>60700</v>
      </c>
    </row>
    <row r="405" spans="1:5" ht="12.75">
      <c r="A405" s="10" t="s">
        <v>209</v>
      </c>
      <c r="B405" s="15">
        <v>-3233</v>
      </c>
      <c r="C405" s="22">
        <v>-12140</v>
      </c>
      <c r="D405" s="15">
        <v>-3233</v>
      </c>
      <c r="E405" s="22">
        <v>-12140</v>
      </c>
    </row>
    <row r="406" spans="1:5" ht="12.75">
      <c r="A406" s="10"/>
      <c r="B406" s="15"/>
      <c r="C406" s="10"/>
      <c r="D406" s="15"/>
      <c r="E406" s="10"/>
    </row>
    <row r="407" spans="1:5" ht="13.5" thickBot="1">
      <c r="A407" s="10" t="s">
        <v>226</v>
      </c>
      <c r="B407" s="17">
        <f>SUM(B404:B405)</f>
        <v>44191</v>
      </c>
      <c r="C407" s="17">
        <f>SUM(C404:C405)</f>
        <v>48560</v>
      </c>
      <c r="D407" s="17">
        <f>SUM(D404:D405)</f>
        <v>44191</v>
      </c>
      <c r="E407" s="17">
        <f>SUM(E404:E405)</f>
        <v>48560</v>
      </c>
    </row>
    <row r="408" spans="1:5" ht="13.5" thickTop="1">
      <c r="A408" s="10"/>
      <c r="B408" s="46"/>
      <c r="C408" s="36"/>
      <c r="D408" s="10"/>
      <c r="E408" s="10"/>
    </row>
    <row r="409" spans="1:5" ht="12.75">
      <c r="A409" s="10" t="s">
        <v>251</v>
      </c>
      <c r="B409" s="46"/>
      <c r="C409" s="36"/>
      <c r="D409" s="10"/>
      <c r="E409" s="10"/>
    </row>
    <row r="410" spans="1:5" ht="12.75">
      <c r="A410" s="10" t="s">
        <v>250</v>
      </c>
      <c r="B410" s="46"/>
      <c r="C410" s="36"/>
      <c r="D410" s="10"/>
      <c r="E410" s="10"/>
    </row>
    <row r="411" spans="1:5" ht="12.75">
      <c r="A411" s="10" t="s">
        <v>249</v>
      </c>
      <c r="B411" s="46"/>
      <c r="C411" s="36"/>
      <c r="D411" s="10"/>
      <c r="E411" s="10"/>
    </row>
    <row r="412" spans="1:5" ht="12.75">
      <c r="A412" s="10" t="s">
        <v>252</v>
      </c>
      <c r="B412" s="35"/>
      <c r="C412" s="50"/>
      <c r="D412" s="50"/>
      <c r="E412" s="12"/>
    </row>
    <row r="413" spans="1:5" ht="12.75">
      <c r="A413" s="10" t="s">
        <v>244</v>
      </c>
      <c r="B413" s="46"/>
      <c r="C413" s="10"/>
      <c r="D413" s="13"/>
      <c r="E413" s="13"/>
    </row>
    <row r="414" spans="1:5" ht="12.75">
      <c r="A414" s="10"/>
      <c r="B414" s="46"/>
      <c r="C414" s="10"/>
      <c r="D414" s="13"/>
      <c r="E414" s="13"/>
    </row>
    <row r="415" spans="1:5" ht="12.75">
      <c r="A415" s="10" t="s">
        <v>253</v>
      </c>
      <c r="B415" s="46"/>
      <c r="C415" s="10"/>
      <c r="D415" s="13"/>
      <c r="E415" s="13"/>
    </row>
    <row r="416" spans="1:5" ht="12.75">
      <c r="A416" s="10" t="s">
        <v>254</v>
      </c>
      <c r="B416" s="46"/>
      <c r="C416" s="10"/>
      <c r="D416" s="13"/>
      <c r="E416" s="13"/>
    </row>
    <row r="417" spans="1:5" ht="12.75">
      <c r="A417" s="10" t="s">
        <v>255</v>
      </c>
      <c r="B417" s="50"/>
      <c r="C417" s="10"/>
      <c r="D417" s="50"/>
      <c r="E417" s="50"/>
    </row>
    <row r="418" spans="1:5" ht="12.75">
      <c r="A418" s="10"/>
      <c r="B418" s="50"/>
      <c r="C418" s="10"/>
      <c r="D418" s="34"/>
      <c r="E418" s="34"/>
    </row>
    <row r="419" spans="1:5" ht="12.75">
      <c r="A419" s="10" t="s">
        <v>256</v>
      </c>
      <c r="B419" s="50"/>
      <c r="C419" s="10"/>
      <c r="D419" s="42"/>
      <c r="E419" s="42"/>
    </row>
    <row r="420" spans="1:5" ht="12.75">
      <c r="A420" s="10" t="s">
        <v>265</v>
      </c>
      <c r="B420" s="50"/>
      <c r="C420" s="10"/>
      <c r="D420" s="42"/>
      <c r="E420" s="42"/>
    </row>
    <row r="421" spans="1:5" ht="12.75">
      <c r="A421" s="10" t="s">
        <v>264</v>
      </c>
      <c r="B421" s="50"/>
      <c r="C421" s="10"/>
      <c r="D421" s="42"/>
      <c r="E421" s="42"/>
    </row>
    <row r="422" spans="1:5" ht="12.75">
      <c r="A422" s="10"/>
      <c r="B422" s="50"/>
      <c r="C422" s="10"/>
      <c r="D422" s="42"/>
      <c r="E422" s="42"/>
    </row>
    <row r="423" spans="1:5" ht="12.75">
      <c r="A423" s="10" t="s">
        <v>245</v>
      </c>
      <c r="B423" s="50"/>
      <c r="C423" s="10"/>
      <c r="D423" s="12"/>
      <c r="E423" s="12"/>
    </row>
    <row r="424" spans="1:5" ht="12.75">
      <c r="A424" s="10"/>
      <c r="B424" s="50"/>
      <c r="C424" s="10"/>
      <c r="D424" s="50"/>
      <c r="E424" s="50"/>
    </row>
    <row r="425" spans="1:5" ht="12.75">
      <c r="A425" s="10"/>
      <c r="B425" s="50"/>
      <c r="C425" s="10"/>
      <c r="D425" s="50"/>
      <c r="E425" s="50"/>
    </row>
    <row r="426" spans="1:5" ht="12.75">
      <c r="A426" s="10"/>
      <c r="B426" s="50"/>
      <c r="C426" s="10"/>
      <c r="D426" s="50"/>
      <c r="E426" s="50"/>
    </row>
    <row r="427" spans="1:5" ht="12.75">
      <c r="A427" s="10"/>
      <c r="B427" s="50"/>
      <c r="C427" s="10"/>
      <c r="D427" s="50"/>
      <c r="E427" s="50"/>
    </row>
    <row r="428" spans="1:5" ht="12.75">
      <c r="A428" s="10"/>
      <c r="B428" s="50"/>
      <c r="C428" s="10"/>
      <c r="D428" s="50"/>
      <c r="E428" s="50"/>
    </row>
    <row r="429" spans="1:5" ht="12.75">
      <c r="A429" s="10" t="s">
        <v>266</v>
      </c>
      <c r="B429" s="50"/>
      <c r="C429" s="10"/>
      <c r="D429" s="50"/>
      <c r="E429" s="50"/>
    </row>
    <row r="430" spans="1:5" ht="12.75">
      <c r="A430" s="10"/>
      <c r="B430" s="50"/>
      <c r="C430" s="10"/>
      <c r="D430" s="50"/>
      <c r="E430" s="50"/>
    </row>
    <row r="431" spans="1:5" ht="12.75">
      <c r="A431" s="10"/>
      <c r="B431" s="50"/>
      <c r="C431" s="10"/>
      <c r="D431" s="50"/>
      <c r="E431" s="50"/>
    </row>
    <row r="432" spans="1:5" ht="12.75">
      <c r="A432" s="10" t="s">
        <v>267</v>
      </c>
      <c r="B432" s="50"/>
      <c r="C432" s="10"/>
      <c r="D432" s="50"/>
      <c r="E432" s="50"/>
    </row>
    <row r="433" spans="1:5" ht="12.75">
      <c r="A433" s="10" t="s">
        <v>268</v>
      </c>
      <c r="B433" s="50"/>
      <c r="C433" s="10"/>
      <c r="D433" s="50"/>
      <c r="E433" s="50"/>
    </row>
    <row r="434" spans="1:5" ht="12.75">
      <c r="A434" s="96">
        <v>36756</v>
      </c>
      <c r="B434" s="50"/>
      <c r="C434" s="10"/>
      <c r="D434" s="50"/>
      <c r="E434" s="50"/>
    </row>
    <row r="435" spans="1:5" ht="12.75">
      <c r="A435" s="10"/>
      <c r="B435" s="50"/>
      <c r="C435" s="10"/>
      <c r="D435" s="50"/>
      <c r="E435" s="50"/>
    </row>
    <row r="436" spans="1:5" ht="12.75">
      <c r="A436" s="10"/>
      <c r="B436" s="50"/>
      <c r="C436" s="10"/>
      <c r="D436" s="50"/>
      <c r="E436" s="50"/>
    </row>
    <row r="437" spans="1:5" ht="12.75">
      <c r="A437" s="10"/>
      <c r="B437" s="50"/>
      <c r="C437" s="10"/>
      <c r="D437" s="50"/>
      <c r="E437" s="50"/>
    </row>
    <row r="438" spans="1:5" ht="12.75">
      <c r="A438" s="10"/>
      <c r="B438" s="50"/>
      <c r="C438" s="10"/>
      <c r="D438" s="50"/>
      <c r="E438" s="50"/>
    </row>
    <row r="439" spans="1:5" ht="12.75">
      <c r="A439" s="10"/>
      <c r="B439" s="50"/>
      <c r="C439" s="10"/>
      <c r="D439" s="50"/>
      <c r="E439" s="50"/>
    </row>
    <row r="440" spans="1:5" ht="12.75">
      <c r="A440" s="10"/>
      <c r="B440" s="50"/>
      <c r="C440" s="10"/>
      <c r="D440" s="50"/>
      <c r="E440" s="50"/>
    </row>
    <row r="441" spans="1:5" ht="12.75">
      <c r="A441" s="10"/>
      <c r="B441" s="50"/>
      <c r="C441" s="10"/>
      <c r="D441" s="50"/>
      <c r="E441" s="50"/>
    </row>
    <row r="442" spans="1:5" ht="12.75">
      <c r="A442" s="10"/>
      <c r="B442" s="50"/>
      <c r="C442" s="10"/>
      <c r="D442" s="50"/>
      <c r="E442" s="50"/>
    </row>
    <row r="443" spans="1:5" ht="12.75">
      <c r="A443" s="10"/>
      <c r="B443" s="50"/>
      <c r="C443" s="10"/>
      <c r="D443" s="50"/>
      <c r="E443" s="50"/>
    </row>
    <row r="444" spans="1:5" ht="12.75">
      <c r="A444" s="10"/>
      <c r="B444" s="32"/>
      <c r="C444" s="56"/>
      <c r="D444" s="56"/>
      <c r="E444" s="57"/>
    </row>
    <row r="445" spans="1:5" ht="12.75">
      <c r="A445" s="9"/>
      <c r="B445" s="19"/>
      <c r="C445" s="10"/>
      <c r="D445" s="10"/>
      <c r="E445" s="10"/>
    </row>
    <row r="446" spans="1:5" ht="12.75">
      <c r="A446" s="10"/>
      <c r="B446" s="20"/>
      <c r="C446" s="34"/>
      <c r="D446" s="20"/>
      <c r="E446" s="21"/>
    </row>
    <row r="447" spans="1:7" ht="12.75">
      <c r="A447" s="10"/>
      <c r="B447" s="20"/>
      <c r="D447" s="34"/>
      <c r="E447" s="20"/>
      <c r="F447" s="8"/>
      <c r="G447" s="5"/>
    </row>
    <row r="448" spans="1:5" ht="12.75">
      <c r="A448" s="10"/>
      <c r="B448" s="20"/>
      <c r="D448" s="42"/>
      <c r="E448" s="42"/>
    </row>
    <row r="449" spans="1:5" ht="12.75">
      <c r="A449" s="10"/>
      <c r="B449" s="7"/>
      <c r="D449" s="42"/>
      <c r="E449" s="42"/>
    </row>
    <row r="450" spans="1:5" ht="12.75">
      <c r="A450" s="10"/>
      <c r="B450" s="35"/>
      <c r="D450" s="42"/>
      <c r="E450" s="42"/>
    </row>
    <row r="451" spans="1:5" ht="12.75">
      <c r="A451" s="10"/>
      <c r="B451" s="35"/>
      <c r="D451" s="12"/>
      <c r="E451" s="12"/>
    </row>
    <row r="452" spans="1:5" ht="12.75">
      <c r="A452" s="10"/>
      <c r="B452" s="35"/>
      <c r="D452" s="12"/>
      <c r="E452" s="12"/>
    </row>
    <row r="453" spans="1:5" ht="12.75">
      <c r="A453" s="10"/>
      <c r="B453" s="46"/>
      <c r="D453" s="13"/>
      <c r="E453" s="13"/>
    </row>
    <row r="454" spans="1:5" ht="12.75">
      <c r="A454" s="10"/>
      <c r="B454" s="46"/>
      <c r="D454" s="13"/>
      <c r="E454" s="13"/>
    </row>
    <row r="455" spans="1:5" ht="12.75">
      <c r="A455" s="10"/>
      <c r="B455" s="46"/>
      <c r="D455" s="13"/>
      <c r="E455" s="13"/>
    </row>
    <row r="456" spans="1:5" ht="12.75">
      <c r="A456" s="10"/>
      <c r="B456" s="46"/>
      <c r="D456" s="13"/>
      <c r="E456" s="13"/>
    </row>
    <row r="457" spans="1:5" ht="12.75">
      <c r="A457" s="10"/>
      <c r="B457" s="46"/>
      <c r="D457" s="13"/>
      <c r="E457" s="13"/>
    </row>
    <row r="458" spans="1:5" ht="12.75">
      <c r="A458" s="10"/>
      <c r="B458" s="46"/>
      <c r="D458" s="13"/>
      <c r="E458" s="13"/>
    </row>
    <row r="459" spans="1:5" ht="12.75">
      <c r="A459" s="10"/>
      <c r="B459" s="46"/>
      <c r="D459" s="13"/>
      <c r="E459" s="13"/>
    </row>
    <row r="460" spans="1:5" ht="12.75">
      <c r="A460" s="10"/>
      <c r="B460" s="46"/>
      <c r="D460" s="13"/>
      <c r="E460" s="13"/>
    </row>
    <row r="461" spans="1:5" ht="12.75">
      <c r="A461" s="10"/>
      <c r="B461" s="46"/>
      <c r="D461" s="13"/>
      <c r="E461" s="13"/>
    </row>
    <row r="462" spans="1:5" ht="12.75">
      <c r="A462" s="10"/>
      <c r="B462" s="50"/>
      <c r="D462" s="15"/>
      <c r="E462" s="15"/>
    </row>
    <row r="463" spans="1:5" ht="12.75">
      <c r="A463" s="10"/>
      <c r="B463" s="50"/>
      <c r="D463" s="50"/>
      <c r="E463" s="50"/>
    </row>
    <row r="464" spans="1:5" ht="12.75">
      <c r="A464" s="10"/>
      <c r="B464" s="46"/>
      <c r="D464" s="50"/>
      <c r="E464" s="50"/>
    </row>
    <row r="465" spans="1:5" ht="12.75">
      <c r="A465" s="10"/>
      <c r="B465" s="50"/>
      <c r="D465" s="15"/>
      <c r="E465" s="15"/>
    </row>
    <row r="466" spans="1:5" ht="12.75">
      <c r="A466" s="10"/>
      <c r="B466" s="50"/>
      <c r="D466" s="15"/>
      <c r="E466" s="15"/>
    </row>
    <row r="467" spans="1:5" ht="12.75">
      <c r="A467" s="10"/>
      <c r="B467" s="46"/>
      <c r="D467" s="50"/>
      <c r="E467" s="50"/>
    </row>
    <row r="468" spans="1:5" ht="12.75">
      <c r="A468" s="10"/>
      <c r="B468" s="46"/>
      <c r="D468" s="13"/>
      <c r="E468" s="13"/>
    </row>
    <row r="469" spans="1:5" ht="12.75">
      <c r="A469" s="10"/>
      <c r="B469" s="46"/>
      <c r="D469" s="13"/>
      <c r="E469" s="13"/>
    </row>
    <row r="470" spans="1:5" ht="12.75">
      <c r="A470" s="10"/>
      <c r="B470" s="13"/>
      <c r="D470" s="13"/>
      <c r="E470" s="13"/>
    </row>
    <row r="471" spans="1:5" ht="12.75">
      <c r="A471" s="10"/>
      <c r="B471" s="13"/>
      <c r="D471" s="13"/>
      <c r="E471" s="13"/>
    </row>
    <row r="472" spans="1:5" ht="12.75">
      <c r="A472" s="10"/>
      <c r="B472" s="13"/>
      <c r="D472" s="13"/>
      <c r="E472" s="13"/>
    </row>
    <row r="473" spans="1:5" ht="12.75">
      <c r="A473" s="10"/>
      <c r="B473" s="13"/>
      <c r="D473" s="13"/>
      <c r="E473" s="13"/>
    </row>
    <row r="474" spans="1:5" ht="12.75">
      <c r="A474" s="10"/>
      <c r="B474" s="13"/>
      <c r="D474" s="13"/>
      <c r="E474" s="13"/>
    </row>
    <row r="475" spans="1:5" ht="12.75">
      <c r="A475" s="10"/>
      <c r="B475" s="15"/>
      <c r="D475" s="13"/>
      <c r="E475" s="13"/>
    </row>
    <row r="476" spans="1:5" ht="12.75">
      <c r="A476" s="10"/>
      <c r="B476" s="15"/>
      <c r="D476" s="15"/>
      <c r="E476" s="15"/>
    </row>
    <row r="477" spans="1:5" ht="12.75">
      <c r="A477" s="10"/>
      <c r="B477" s="57"/>
      <c r="C477" s="15"/>
      <c r="D477" s="15"/>
      <c r="E477" s="57"/>
    </row>
    <row r="478" spans="1:5" ht="12.75">
      <c r="A478" s="10"/>
      <c r="B478" s="19"/>
      <c r="C478" s="10"/>
      <c r="D478" s="10"/>
      <c r="E478" s="10"/>
    </row>
    <row r="479" spans="1:5" ht="12.75">
      <c r="A479" s="10"/>
      <c r="B479" s="46"/>
      <c r="C479" s="10"/>
      <c r="D479" s="10"/>
      <c r="E479" s="46"/>
    </row>
    <row r="480" spans="1:5" ht="12.75">
      <c r="A480" s="10"/>
      <c r="B480" s="46"/>
      <c r="D480" s="34"/>
      <c r="E480" s="34"/>
    </row>
    <row r="481" spans="1:5" ht="12.75">
      <c r="A481" s="10"/>
      <c r="B481" s="46"/>
      <c r="D481" s="42"/>
      <c r="E481" s="42"/>
    </row>
    <row r="482" spans="1:5" ht="12.75">
      <c r="A482" s="10"/>
      <c r="B482" s="7"/>
      <c r="D482" s="42"/>
      <c r="E482" s="42"/>
    </row>
    <row r="483" spans="1:5" ht="12.75">
      <c r="A483" s="10"/>
      <c r="B483" s="35"/>
      <c r="D483" s="42"/>
      <c r="E483" s="42"/>
    </row>
    <row r="484" spans="1:5" ht="12.75">
      <c r="A484" s="10"/>
      <c r="B484" s="35"/>
      <c r="D484" s="12"/>
      <c r="E484" s="12"/>
    </row>
    <row r="485" spans="1:5" ht="12.75">
      <c r="A485" s="10"/>
      <c r="B485" s="35"/>
      <c r="D485" s="12"/>
      <c r="E485" s="12"/>
    </row>
    <row r="486" spans="1:5" ht="12.75">
      <c r="A486" s="10"/>
      <c r="B486" s="46"/>
      <c r="D486" s="13"/>
      <c r="E486" s="16"/>
    </row>
    <row r="487" spans="1:5" ht="12.75">
      <c r="A487" s="10"/>
      <c r="B487" s="46"/>
      <c r="D487" s="46"/>
      <c r="E487" s="46"/>
    </row>
    <row r="488" spans="1:5" ht="12.75">
      <c r="A488" s="10"/>
      <c r="B488" s="46"/>
      <c r="D488" s="46"/>
      <c r="E488" s="46"/>
    </row>
    <row r="489" spans="1:5" ht="12.75">
      <c r="A489" s="10"/>
      <c r="B489" s="46"/>
      <c r="D489" s="46"/>
      <c r="E489" s="46"/>
    </row>
    <row r="490" spans="1:5" ht="12.75">
      <c r="A490" s="10"/>
      <c r="B490" s="50"/>
      <c r="D490" s="46"/>
      <c r="E490" s="50"/>
    </row>
    <row r="491" spans="1:5" ht="12.75">
      <c r="A491" s="10"/>
      <c r="B491" s="50"/>
      <c r="D491" s="50"/>
      <c r="E491" s="50"/>
    </row>
    <row r="492" spans="1:2" ht="12.75">
      <c r="A492" s="10"/>
      <c r="B492" s="50"/>
    </row>
    <row r="493" spans="1:5" ht="12.75">
      <c r="A493" s="10"/>
      <c r="B493" s="50"/>
      <c r="C493" s="50"/>
      <c r="D493" s="50"/>
      <c r="E493" s="50"/>
    </row>
    <row r="494" spans="1:5" ht="12.75">
      <c r="A494" s="10"/>
      <c r="B494" s="15"/>
      <c r="C494" s="36"/>
      <c r="D494" s="36"/>
      <c r="E494" s="31"/>
    </row>
    <row r="495" spans="1:5" ht="12.75">
      <c r="A495" s="10"/>
      <c r="B495" s="15"/>
      <c r="C495" s="36"/>
      <c r="D495" s="36"/>
      <c r="E495" s="31"/>
    </row>
    <row r="496" spans="1:5" ht="12.75">
      <c r="A496" s="10"/>
      <c r="B496" s="15"/>
      <c r="C496" s="36"/>
      <c r="D496" s="36"/>
      <c r="E496" s="31"/>
    </row>
    <row r="497" spans="1:5" ht="12.75">
      <c r="A497" s="10"/>
      <c r="B497" s="48"/>
      <c r="C497" s="10"/>
      <c r="D497" s="20"/>
      <c r="E497" s="21"/>
    </row>
    <row r="498" spans="1:5" ht="12.75">
      <c r="A498" s="10"/>
      <c r="B498" s="48"/>
      <c r="C498" s="10"/>
      <c r="D498" s="42"/>
      <c r="E498" s="42"/>
    </row>
    <row r="499" spans="1:5" ht="12.75">
      <c r="A499" s="10"/>
      <c r="B499" s="48"/>
      <c r="C499" s="10"/>
      <c r="D499" s="42"/>
      <c r="E499" s="42"/>
    </row>
    <row r="500" spans="1:5" ht="12.75">
      <c r="A500" s="10"/>
      <c r="B500" s="48"/>
      <c r="C500" s="10"/>
      <c r="D500" s="42"/>
      <c r="E500" s="42"/>
    </row>
    <row r="501" spans="1:5" ht="12.75">
      <c r="A501" s="10"/>
      <c r="B501" s="48"/>
      <c r="C501" s="10"/>
      <c r="D501" s="36"/>
      <c r="E501" s="36"/>
    </row>
    <row r="502" spans="1:5" ht="12.75">
      <c r="A502" s="10"/>
      <c r="B502" s="48"/>
      <c r="C502" s="10"/>
      <c r="D502" s="36"/>
      <c r="E502" s="36"/>
    </row>
    <row r="503" spans="1:5" ht="12.75">
      <c r="A503" s="10"/>
      <c r="B503" s="48"/>
      <c r="C503" s="10"/>
      <c r="D503" s="13"/>
      <c r="E503" s="13"/>
    </row>
    <row r="504" spans="1:5" ht="12.75">
      <c r="A504" s="10"/>
      <c r="B504" s="48"/>
      <c r="C504" s="10"/>
      <c r="D504" s="13"/>
      <c r="E504" s="13"/>
    </row>
    <row r="505" spans="1:5" ht="12.75">
      <c r="A505" s="10"/>
      <c r="B505" s="48"/>
      <c r="C505" s="10"/>
      <c r="D505" s="13"/>
      <c r="E505" s="13"/>
    </row>
    <row r="506" spans="1:5" ht="12.75">
      <c r="A506" s="10"/>
      <c r="B506" s="48"/>
      <c r="C506" s="10"/>
      <c r="D506" s="13"/>
      <c r="E506" s="13"/>
    </row>
    <row r="507" spans="1:5" ht="12.75">
      <c r="A507" s="10"/>
      <c r="B507" s="48"/>
      <c r="C507" s="10"/>
      <c r="D507" s="13"/>
      <c r="E507" s="13"/>
    </row>
    <row r="508" spans="1:5" ht="12.75">
      <c r="A508" s="10"/>
      <c r="B508" s="48"/>
      <c r="C508" s="10"/>
      <c r="D508" s="15"/>
      <c r="E508" s="15"/>
    </row>
    <row r="509" spans="1:5" ht="12.75">
      <c r="A509" s="10"/>
      <c r="B509" s="48"/>
      <c r="C509" s="10"/>
      <c r="D509" s="15"/>
      <c r="E509" s="15"/>
    </row>
    <row r="510" spans="1:5" ht="12.75">
      <c r="A510" s="10"/>
      <c r="B510" s="15"/>
      <c r="C510" s="10"/>
      <c r="D510" s="36"/>
      <c r="E510" s="36"/>
    </row>
    <row r="511" spans="1:5" ht="12.75">
      <c r="A511" s="10"/>
      <c r="B511" s="15"/>
      <c r="C511" s="10"/>
      <c r="D511" s="15"/>
      <c r="E511" s="15"/>
    </row>
    <row r="512" spans="1:5" ht="12.75">
      <c r="A512" s="10"/>
      <c r="B512" s="15"/>
      <c r="C512" s="10"/>
      <c r="D512" s="49"/>
      <c r="E512" s="47"/>
    </row>
    <row r="513" spans="1:5" ht="12.75">
      <c r="A513" s="10"/>
      <c r="B513" s="15"/>
      <c r="C513" s="10"/>
      <c r="D513" s="49"/>
      <c r="E513" s="49"/>
    </row>
    <row r="514" spans="1:5" ht="12.75">
      <c r="A514" s="10"/>
      <c r="B514" s="15"/>
      <c r="C514" s="36"/>
      <c r="D514" s="36"/>
      <c r="E514" s="31"/>
    </row>
    <row r="515" spans="1:5" ht="12.75">
      <c r="A515" s="10"/>
      <c r="B515" s="15"/>
      <c r="C515" s="36"/>
      <c r="D515" s="36"/>
      <c r="E515" s="31"/>
    </row>
    <row r="516" spans="1:5" ht="12.75">
      <c r="A516" s="10"/>
      <c r="B516" s="15"/>
      <c r="C516" s="36"/>
      <c r="D516" s="36"/>
      <c r="E516" s="31"/>
    </row>
    <row r="517" spans="1:5" ht="12.75">
      <c r="A517" s="10"/>
      <c r="B517" s="15"/>
      <c r="C517" s="36"/>
      <c r="D517" s="36"/>
      <c r="E517" s="31"/>
    </row>
    <row r="518" spans="1:5" ht="12.75">
      <c r="A518" s="10"/>
      <c r="B518" s="15"/>
      <c r="C518" s="36"/>
      <c r="D518" s="36"/>
      <c r="E518" s="31"/>
    </row>
    <row r="519" spans="1:5" ht="12.75">
      <c r="A519" s="10"/>
      <c r="B519" s="15"/>
      <c r="C519" s="36"/>
      <c r="D519" s="36"/>
      <c r="E519" s="31"/>
    </row>
    <row r="520" spans="1:5" ht="12.75">
      <c r="A520" s="10"/>
      <c r="B520" s="15"/>
      <c r="C520" s="10"/>
      <c r="D520" s="20"/>
      <c r="E520" s="21"/>
    </row>
    <row r="521" spans="1:5" ht="12.75">
      <c r="A521" s="10"/>
      <c r="B521" s="42"/>
      <c r="C521" s="10"/>
      <c r="D521" s="42"/>
      <c r="E521" s="42"/>
    </row>
    <row r="522" spans="1:5" ht="12.75">
      <c r="A522" s="10"/>
      <c r="B522" s="42"/>
      <c r="C522" s="10"/>
      <c r="D522" s="42"/>
      <c r="E522" s="42"/>
    </row>
    <row r="523" spans="1:5" ht="12.75">
      <c r="A523" s="10"/>
      <c r="B523" s="42"/>
      <c r="C523" s="10"/>
      <c r="D523" s="42"/>
      <c r="E523" s="42"/>
    </row>
    <row r="524" spans="1:5" ht="12.75">
      <c r="A524" s="10"/>
      <c r="B524" s="36"/>
      <c r="C524" s="10"/>
      <c r="D524" s="36"/>
      <c r="E524" s="36"/>
    </row>
    <row r="525" spans="1:5" ht="12.75">
      <c r="A525" s="10"/>
      <c r="B525" s="36"/>
      <c r="C525" s="10"/>
      <c r="D525" s="36"/>
      <c r="E525" s="36"/>
    </row>
    <row r="526" spans="1:5" ht="12.75">
      <c r="A526" s="43"/>
      <c r="B526" s="32"/>
      <c r="C526" s="10"/>
      <c r="D526" s="12"/>
      <c r="E526" s="12"/>
    </row>
    <row r="527" spans="1:5" ht="12.75">
      <c r="A527" s="10"/>
      <c r="B527" s="15"/>
      <c r="C527" s="10"/>
      <c r="D527" s="13"/>
      <c r="E527" s="13"/>
    </row>
    <row r="528" spans="1:5" ht="12.75">
      <c r="A528" s="10"/>
      <c r="B528" s="15"/>
      <c r="C528" s="10"/>
      <c r="D528" s="13"/>
      <c r="E528" s="13"/>
    </row>
    <row r="529" spans="1:5" ht="12.75">
      <c r="A529" s="10"/>
      <c r="B529" s="15"/>
      <c r="C529" s="10"/>
      <c r="D529" s="13"/>
      <c r="E529" s="15"/>
    </row>
    <row r="530" spans="1:5" ht="12.75">
      <c r="A530" s="10"/>
      <c r="B530" s="15"/>
      <c r="C530" s="10"/>
      <c r="D530" s="15"/>
      <c r="E530" s="15"/>
    </row>
    <row r="531" spans="1:5" ht="12.75">
      <c r="A531" s="10"/>
      <c r="B531" s="15"/>
      <c r="C531" s="10"/>
      <c r="D531" s="15"/>
      <c r="E531" s="15"/>
    </row>
    <row r="532" spans="1:5" ht="12.75">
      <c r="A532" s="10"/>
      <c r="B532" s="15"/>
      <c r="C532" s="10"/>
      <c r="D532" s="20"/>
      <c r="E532" s="21"/>
    </row>
    <row r="533" spans="1:5" ht="12.75">
      <c r="A533" s="10"/>
      <c r="B533" s="15"/>
      <c r="C533" s="10"/>
      <c r="D533" s="42"/>
      <c r="E533" s="42"/>
    </row>
    <row r="534" spans="1:5" ht="12.75">
      <c r="A534" s="10"/>
      <c r="B534" s="15"/>
      <c r="C534" s="10"/>
      <c r="D534" s="42"/>
      <c r="E534" s="42"/>
    </row>
    <row r="535" spans="1:5" ht="12.75">
      <c r="A535" s="10"/>
      <c r="B535" s="15"/>
      <c r="C535" s="10"/>
      <c r="D535" s="42"/>
      <c r="E535" s="42"/>
    </row>
    <row r="536" spans="1:5" ht="12.75">
      <c r="A536" s="10"/>
      <c r="B536" s="15"/>
      <c r="C536" s="10"/>
      <c r="D536" s="36"/>
      <c r="E536" s="36"/>
    </row>
    <row r="537" spans="1:5" ht="12.75">
      <c r="A537" s="10"/>
      <c r="B537" s="32"/>
      <c r="C537" s="10"/>
      <c r="D537" s="12"/>
      <c r="E537" s="12"/>
    </row>
    <row r="538" spans="1:5" ht="12.75">
      <c r="A538" s="43"/>
      <c r="B538" s="32"/>
      <c r="C538" s="10"/>
      <c r="D538" s="12"/>
      <c r="E538" s="12"/>
    </row>
    <row r="539" spans="1:5" ht="12.75">
      <c r="A539" s="10"/>
      <c r="B539" s="15"/>
      <c r="C539" s="10"/>
      <c r="D539" s="13"/>
      <c r="E539" s="13"/>
    </row>
    <row r="540" spans="1:5" ht="12.75">
      <c r="A540" s="10"/>
      <c r="B540" s="15"/>
      <c r="C540" s="10"/>
      <c r="D540" s="13"/>
      <c r="E540" s="13"/>
    </row>
    <row r="541" spans="1:5" ht="12.75">
      <c r="A541" s="10"/>
      <c r="B541" s="15"/>
      <c r="C541" s="10"/>
      <c r="D541" s="13"/>
      <c r="E541" s="13"/>
    </row>
    <row r="542" spans="1:5" ht="12.75">
      <c r="A542" s="10"/>
      <c r="B542" s="15"/>
      <c r="C542" s="10"/>
      <c r="D542" s="13"/>
      <c r="E542" s="13"/>
    </row>
    <row r="543" spans="1:5" ht="12.75">
      <c r="A543" s="10"/>
      <c r="B543" s="15"/>
      <c r="C543" s="10"/>
      <c r="D543" s="13"/>
      <c r="E543" s="13"/>
    </row>
    <row r="544" spans="1:5" ht="12.75">
      <c r="A544" s="10"/>
      <c r="B544" s="15"/>
      <c r="C544" s="10"/>
      <c r="D544" s="13"/>
      <c r="E544" s="13"/>
    </row>
    <row r="545" spans="1:5" ht="12.75">
      <c r="A545" s="10"/>
      <c r="B545" s="15"/>
      <c r="C545" s="10"/>
      <c r="D545" s="15"/>
      <c r="E545" s="15"/>
    </row>
    <row r="546" spans="1:5" ht="12.75">
      <c r="A546" s="10"/>
      <c r="B546" s="50"/>
      <c r="C546" s="10"/>
      <c r="D546" s="16"/>
      <c r="E546" s="16"/>
    </row>
    <row r="547" spans="1:5" ht="12.75">
      <c r="A547" s="43"/>
      <c r="B547" s="50"/>
      <c r="C547" s="10"/>
      <c r="D547" s="16"/>
      <c r="E547" s="16"/>
    </row>
    <row r="548" spans="1:5" ht="12.75">
      <c r="A548" s="10"/>
      <c r="B548" s="15"/>
      <c r="C548" s="10"/>
      <c r="D548" s="13"/>
      <c r="E548" s="13"/>
    </row>
    <row r="549" spans="1:5" ht="12.75">
      <c r="A549" s="10"/>
      <c r="B549" s="15"/>
      <c r="C549" s="10"/>
      <c r="D549" s="13"/>
      <c r="E549" s="13"/>
    </row>
    <row r="550" spans="1:5" ht="12.75">
      <c r="A550" s="10"/>
      <c r="B550" s="15"/>
      <c r="C550" s="10"/>
      <c r="D550" s="13"/>
      <c r="E550" s="13"/>
    </row>
    <row r="551" spans="1:5" ht="12.75">
      <c r="A551" s="10"/>
      <c r="B551" s="15"/>
      <c r="C551" s="10"/>
      <c r="D551" s="13"/>
      <c r="E551" s="13"/>
    </row>
    <row r="552" spans="1:5" ht="12.75">
      <c r="A552" s="10"/>
      <c r="B552" s="15"/>
      <c r="C552" s="10"/>
      <c r="D552" s="13"/>
      <c r="E552" s="13"/>
    </row>
    <row r="553" spans="1:5" ht="12.75">
      <c r="A553" s="10"/>
      <c r="B553" s="15"/>
      <c r="C553" s="10"/>
      <c r="D553" s="13"/>
      <c r="E553" s="13"/>
    </row>
    <row r="554" spans="1:5" ht="12.75">
      <c r="A554" s="10"/>
      <c r="B554" s="15"/>
      <c r="C554" s="10"/>
      <c r="D554" s="15"/>
      <c r="E554" s="15"/>
    </row>
    <row r="555" spans="1:5" ht="12.75">
      <c r="A555" s="10"/>
      <c r="B555" s="19"/>
      <c r="C555" s="10"/>
      <c r="D555" s="10"/>
      <c r="E555" s="10"/>
    </row>
    <row r="556" spans="1:5" ht="12.75">
      <c r="A556" s="9"/>
      <c r="B556" s="15"/>
      <c r="C556" s="36"/>
      <c r="D556" s="36"/>
      <c r="E556" s="31"/>
    </row>
    <row r="557" spans="1:5" ht="12.75">
      <c r="A557" s="9"/>
      <c r="B557" s="15"/>
      <c r="C557" s="36"/>
      <c r="D557" s="36"/>
      <c r="E557" s="31"/>
    </row>
    <row r="558" spans="1:5" ht="12.75">
      <c r="A558" s="9"/>
      <c r="B558" s="51"/>
      <c r="C558" s="10"/>
      <c r="D558" s="20"/>
      <c r="E558" s="33"/>
    </row>
    <row r="559" spans="1:5" ht="12.75">
      <c r="A559" s="9"/>
      <c r="B559" s="42"/>
      <c r="C559" s="10"/>
      <c r="D559" s="42"/>
      <c r="E559" s="42"/>
    </row>
    <row r="560" spans="1:5" ht="12.75">
      <c r="A560" s="9"/>
      <c r="B560" s="42"/>
      <c r="C560" s="10"/>
      <c r="D560" s="42"/>
      <c r="E560" s="42"/>
    </row>
    <row r="561" spans="1:5" ht="12.75">
      <c r="A561" s="9"/>
      <c r="B561" s="42"/>
      <c r="C561" s="10"/>
      <c r="D561" s="42"/>
      <c r="E561" s="42"/>
    </row>
    <row r="562" spans="1:5" ht="12.75">
      <c r="A562" s="10"/>
      <c r="B562" s="36"/>
      <c r="C562" s="10"/>
      <c r="D562" s="36"/>
      <c r="E562" s="36"/>
    </row>
    <row r="563" spans="1:5" ht="12.75">
      <c r="A563" s="10"/>
      <c r="B563" s="36"/>
      <c r="C563" s="10"/>
      <c r="D563" s="36"/>
      <c r="E563" s="36"/>
    </row>
    <row r="564" spans="1:5" ht="12.75">
      <c r="A564" s="10"/>
      <c r="B564" s="36"/>
      <c r="C564" s="10"/>
      <c r="D564" s="15"/>
      <c r="E564" s="15"/>
    </row>
    <row r="565" spans="1:5" ht="12.75">
      <c r="A565" s="10"/>
      <c r="B565" s="36"/>
      <c r="C565" s="10"/>
      <c r="D565" s="15"/>
      <c r="E565" s="15"/>
    </row>
    <row r="566" spans="1:5" ht="12.75">
      <c r="A566" s="10"/>
      <c r="B566" s="15"/>
      <c r="C566" s="10"/>
      <c r="D566" s="15"/>
      <c r="E566" s="15"/>
    </row>
    <row r="567" spans="1:5" ht="12.75">
      <c r="A567" s="10"/>
      <c r="B567" s="15"/>
      <c r="C567" s="10"/>
      <c r="D567" s="15"/>
      <c r="E567" s="15"/>
    </row>
    <row r="568" spans="1:5" ht="12.75">
      <c r="A568" s="10"/>
      <c r="B568" s="15"/>
      <c r="C568" s="10"/>
      <c r="D568" s="15"/>
      <c r="E568" s="15"/>
    </row>
    <row r="569" spans="1:5" ht="12.75">
      <c r="A569" s="10"/>
      <c r="B569" s="15"/>
      <c r="C569" s="10"/>
      <c r="D569" s="15"/>
      <c r="E569" s="15"/>
    </row>
    <row r="570" spans="1:5" ht="12.75">
      <c r="A570" s="10"/>
      <c r="B570" s="15"/>
      <c r="C570" s="10"/>
      <c r="D570" s="15"/>
      <c r="E570" s="15"/>
    </row>
    <row r="571" spans="1:5" ht="12.75">
      <c r="A571" s="10"/>
      <c r="B571" s="46"/>
      <c r="C571" s="36"/>
      <c r="D571" s="10"/>
      <c r="E571" s="10"/>
    </row>
    <row r="572" spans="1:5" ht="12.75">
      <c r="A572" s="9"/>
      <c r="B572" s="35"/>
      <c r="C572" s="50"/>
      <c r="D572" s="50"/>
      <c r="E572" s="12"/>
    </row>
    <row r="573" spans="1:5" ht="12.75">
      <c r="A573" s="9"/>
      <c r="B573" s="35"/>
      <c r="C573" s="12"/>
      <c r="D573" s="12"/>
      <c r="E573" s="12"/>
    </row>
    <row r="574" spans="1:5" ht="12.75">
      <c r="A574" s="9"/>
      <c r="B574" s="35"/>
      <c r="D574" s="34"/>
      <c r="E574" s="34"/>
    </row>
    <row r="575" spans="1:5" ht="12.75">
      <c r="A575" s="9"/>
      <c r="B575" s="35"/>
      <c r="D575" s="42"/>
      <c r="E575" s="42"/>
    </row>
    <row r="576" spans="1:5" ht="12.75">
      <c r="A576" s="10"/>
      <c r="B576" s="7"/>
      <c r="D576" s="42"/>
      <c r="E576" s="42"/>
    </row>
    <row r="577" spans="1:5" ht="12.75">
      <c r="A577" s="10"/>
      <c r="B577" s="35"/>
      <c r="D577" s="42"/>
      <c r="E577" s="42"/>
    </row>
    <row r="578" spans="1:5" ht="12.75">
      <c r="A578" s="10"/>
      <c r="B578" s="35"/>
      <c r="D578" s="12"/>
      <c r="E578" s="12"/>
    </row>
    <row r="579" spans="1:5" ht="12.75">
      <c r="A579" s="10"/>
      <c r="B579" s="35"/>
      <c r="D579" s="12"/>
      <c r="E579" s="12"/>
    </row>
    <row r="580" spans="1:5" ht="12.75">
      <c r="A580" s="10"/>
      <c r="B580" s="46"/>
      <c r="D580" s="13"/>
      <c r="E580" s="13"/>
    </row>
    <row r="581" spans="1:5" ht="12.75">
      <c r="A581" s="10"/>
      <c r="B581" s="46"/>
      <c r="D581" s="13"/>
      <c r="E581" s="13"/>
    </row>
    <row r="582" spans="1:5" ht="12.75">
      <c r="A582" s="10"/>
      <c r="B582" s="46"/>
      <c r="D582" s="13"/>
      <c r="E582" s="13"/>
    </row>
    <row r="583" spans="1:5" ht="12.75">
      <c r="A583" s="10"/>
      <c r="B583" s="46"/>
      <c r="D583" s="13"/>
      <c r="E583" s="13"/>
    </row>
    <row r="584" spans="1:5" ht="12.75">
      <c r="A584" s="10"/>
      <c r="B584" s="50"/>
      <c r="D584" s="13"/>
      <c r="E584" s="13"/>
    </row>
    <row r="585" spans="1:5" ht="13.5" thickBot="1">
      <c r="A585" s="10"/>
      <c r="B585" s="35"/>
      <c r="D585" s="52"/>
      <c r="E585" s="52"/>
    </row>
    <row r="586" spans="1:5" ht="13.5" thickTop="1">
      <c r="A586" s="10"/>
      <c r="B586" s="35"/>
      <c r="C586" s="50"/>
      <c r="D586" s="50"/>
      <c r="E586" s="12"/>
    </row>
    <row r="587" spans="1:5" ht="12.75">
      <c r="A587" s="9"/>
      <c r="B587" s="19"/>
      <c r="C587" s="12"/>
      <c r="D587" s="12"/>
      <c r="E587" s="10"/>
    </row>
    <row r="588" spans="1:5" ht="12.75">
      <c r="A588" s="10"/>
      <c r="B588" s="20"/>
      <c r="C588" s="34"/>
      <c r="D588" s="20"/>
      <c r="E588" s="21"/>
    </row>
    <row r="589" spans="1:5" ht="12.75">
      <c r="A589" s="10"/>
      <c r="B589" s="20"/>
      <c r="D589" s="34"/>
      <c r="E589" s="34"/>
    </row>
    <row r="590" spans="1:5" ht="12.75">
      <c r="A590" s="10"/>
      <c r="B590" s="20"/>
      <c r="D590" s="42"/>
      <c r="E590" s="42"/>
    </row>
    <row r="591" spans="1:5" ht="12.75">
      <c r="A591" s="10"/>
      <c r="B591" s="7"/>
      <c r="D591" s="42"/>
      <c r="E591" s="42"/>
    </row>
    <row r="592" spans="1:5" ht="12.75">
      <c r="A592" s="10"/>
      <c r="B592" s="35"/>
      <c r="D592" s="42"/>
      <c r="E592" s="42"/>
    </row>
    <row r="593" spans="1:5" ht="12.75">
      <c r="A593" s="10"/>
      <c r="B593" s="19"/>
      <c r="D593" s="12"/>
      <c r="E593" s="12"/>
    </row>
    <row r="594" spans="1:5" ht="12.75">
      <c r="A594" s="10"/>
      <c r="B594" s="19"/>
      <c r="D594" s="12"/>
      <c r="E594" s="12"/>
    </row>
    <row r="595" spans="1:5" ht="12.75">
      <c r="A595" s="10"/>
      <c r="B595" s="35"/>
      <c r="D595" s="22"/>
      <c r="E595" s="13"/>
    </row>
    <row r="596" spans="1:5" ht="12.75">
      <c r="A596" s="10"/>
      <c r="B596" s="35"/>
      <c r="D596" s="13"/>
      <c r="E596" s="13"/>
    </row>
    <row r="597" spans="1:5" ht="12.75">
      <c r="A597" s="10"/>
      <c r="B597" s="35"/>
      <c r="D597" s="13"/>
      <c r="E597" s="13"/>
    </row>
    <row r="598" spans="1:5" ht="12.75">
      <c r="A598" s="10"/>
      <c r="B598" s="35"/>
      <c r="D598" s="13"/>
      <c r="E598" s="13"/>
    </row>
    <row r="599" spans="1:5" ht="12.75">
      <c r="A599" s="10"/>
      <c r="B599" s="32"/>
      <c r="D599" s="57"/>
      <c r="E599" s="13"/>
    </row>
    <row r="600" spans="1:5" ht="13.5" thickBot="1">
      <c r="A600" s="10"/>
      <c r="B600" s="35"/>
      <c r="D600" s="52"/>
      <c r="E600" s="52"/>
    </row>
    <row r="601" spans="1:5" ht="13.5" thickTop="1">
      <c r="A601" s="10"/>
      <c r="B601" s="35"/>
      <c r="D601" s="50"/>
      <c r="E601" s="50"/>
    </row>
    <row r="602" spans="1:5" ht="12.75">
      <c r="A602" s="9"/>
      <c r="B602" s="19"/>
      <c r="C602" s="12"/>
      <c r="D602" s="12"/>
      <c r="E602" s="10"/>
    </row>
    <row r="603" spans="1:5" ht="12.75">
      <c r="A603" s="10"/>
      <c r="B603" s="20"/>
      <c r="C603" s="10"/>
      <c r="D603" s="10"/>
      <c r="E603" s="21"/>
    </row>
    <row r="604" spans="1:5" ht="12.75">
      <c r="A604" s="10"/>
      <c r="B604" s="10"/>
      <c r="C604" s="93"/>
      <c r="D604" s="93"/>
      <c r="E604" s="10"/>
    </row>
    <row r="605" spans="1:5" ht="12.75">
      <c r="A605" s="10"/>
      <c r="B605" s="93"/>
      <c r="C605" s="93"/>
      <c r="D605" s="93"/>
      <c r="E605" s="93"/>
    </row>
    <row r="606" spans="1:5" ht="12.75">
      <c r="A606" s="10"/>
      <c r="B606" s="7"/>
      <c r="C606" s="7"/>
      <c r="D606" s="7"/>
      <c r="E606" s="7"/>
    </row>
    <row r="607" spans="1:5" ht="12.75">
      <c r="A607" s="10"/>
      <c r="B607" s="7"/>
      <c r="C607" s="7"/>
      <c r="D607" s="7"/>
      <c r="E607" s="7"/>
    </row>
    <row r="608" spans="1:5" ht="12.75">
      <c r="A608" s="10"/>
      <c r="B608" s="7"/>
      <c r="C608" s="7"/>
      <c r="D608" s="7"/>
      <c r="E608" s="7"/>
    </row>
    <row r="609" spans="1:5" ht="12.75">
      <c r="A609" s="10"/>
      <c r="B609" s="12"/>
      <c r="C609" s="12"/>
      <c r="D609" s="12"/>
      <c r="E609" s="12"/>
    </row>
    <row r="610" spans="1:5" ht="12.75">
      <c r="A610" s="10"/>
      <c r="B610" s="12"/>
      <c r="C610" s="12"/>
      <c r="D610" s="12"/>
      <c r="E610" s="12"/>
    </row>
    <row r="611" spans="1:5" ht="12.75">
      <c r="A611" s="10"/>
      <c r="B611" s="46"/>
      <c r="C611" s="22"/>
      <c r="D611" s="13"/>
      <c r="E611" s="13"/>
    </row>
    <row r="612" spans="1:5" ht="12.75">
      <c r="A612" s="10"/>
      <c r="B612" s="46"/>
      <c r="C612" s="22"/>
      <c r="D612" s="13"/>
      <c r="E612" s="13"/>
    </row>
    <row r="613" spans="1:5" ht="12.75">
      <c r="A613" s="10"/>
      <c r="B613" s="13"/>
      <c r="C613" s="22"/>
      <c r="D613" s="13"/>
      <c r="E613" s="13"/>
    </row>
    <row r="614" spans="1:5" ht="12.75">
      <c r="A614" s="10"/>
      <c r="B614" s="13"/>
      <c r="C614" s="22"/>
      <c r="D614" s="13"/>
      <c r="E614" s="13"/>
    </row>
    <row r="615" spans="1:5" ht="12.75">
      <c r="A615" s="10"/>
      <c r="B615" s="46"/>
      <c r="C615" s="22"/>
      <c r="D615" s="13"/>
      <c r="E615" s="13"/>
    </row>
    <row r="616" spans="1:5" ht="12.75">
      <c r="A616" s="10"/>
      <c r="B616" s="61"/>
      <c r="C616" s="64"/>
      <c r="D616" s="14"/>
      <c r="E616" s="14"/>
    </row>
    <row r="617" spans="1:5" ht="12.75">
      <c r="A617" s="10"/>
      <c r="B617" s="50"/>
      <c r="C617" s="50"/>
      <c r="D617" s="50"/>
      <c r="E617" s="50"/>
    </row>
    <row r="618" spans="1:5" ht="12.75">
      <c r="A618" s="10"/>
      <c r="B618" s="46"/>
      <c r="C618" s="10"/>
      <c r="D618" s="50"/>
      <c r="E618" s="50"/>
    </row>
    <row r="619" spans="1:5" ht="12.75">
      <c r="A619" s="10"/>
      <c r="B619" s="46"/>
      <c r="C619" s="22"/>
      <c r="D619" s="13"/>
      <c r="E619" s="13"/>
    </row>
    <row r="620" spans="1:5" ht="12.75">
      <c r="A620" s="10"/>
      <c r="B620" s="61"/>
      <c r="C620" s="64"/>
      <c r="D620" s="14"/>
      <c r="E620" s="14"/>
    </row>
    <row r="621" spans="1:5" ht="12.75">
      <c r="A621" s="10"/>
      <c r="B621" s="46"/>
      <c r="C621" s="46"/>
      <c r="D621" s="46"/>
      <c r="E621" s="46"/>
    </row>
    <row r="622" spans="1:5" ht="12.75">
      <c r="A622" s="10"/>
      <c r="B622" s="46"/>
      <c r="C622" s="22"/>
      <c r="D622" s="46"/>
      <c r="E622" s="46"/>
    </row>
    <row r="623" spans="1:5" ht="12.75">
      <c r="A623" s="10"/>
      <c r="B623" s="50"/>
      <c r="C623" s="10"/>
      <c r="D623" s="13"/>
      <c r="E623" s="13"/>
    </row>
    <row r="624" spans="1:5" ht="13.5" thickBot="1">
      <c r="A624" s="10"/>
      <c r="B624" s="52"/>
      <c r="C624" s="52"/>
      <c r="D624" s="52"/>
      <c r="E624" s="52"/>
    </row>
    <row r="625" spans="1:5" ht="13.5" thickTop="1">
      <c r="A625" s="10"/>
      <c r="B625" s="50"/>
      <c r="C625" s="50"/>
      <c r="D625" s="50"/>
      <c r="E625" s="15"/>
    </row>
    <row r="626" spans="1:5" ht="12.75">
      <c r="A626" s="9"/>
      <c r="B626" s="19"/>
      <c r="C626" s="15"/>
      <c r="D626" s="15"/>
      <c r="E626" s="10"/>
    </row>
    <row r="627" spans="1:5" ht="12.75">
      <c r="A627" s="10"/>
      <c r="B627" s="20"/>
      <c r="C627" s="57"/>
      <c r="D627" s="57"/>
      <c r="E627" s="57"/>
    </row>
    <row r="628" spans="1:5" ht="12.75">
      <c r="A628" s="10"/>
      <c r="B628" s="10"/>
      <c r="C628" s="93"/>
      <c r="D628" s="93"/>
      <c r="E628" s="10"/>
    </row>
    <row r="629" spans="1:5" ht="12.75">
      <c r="A629" s="10"/>
      <c r="B629" s="93"/>
      <c r="C629" s="93"/>
      <c r="D629" s="93"/>
      <c r="E629" s="93"/>
    </row>
    <row r="630" spans="1:5" ht="12.75">
      <c r="A630" s="10"/>
      <c r="B630" s="7"/>
      <c r="C630" s="7"/>
      <c r="D630" s="7"/>
      <c r="E630" s="7"/>
    </row>
    <row r="631" spans="1:5" ht="12.75">
      <c r="A631" s="10"/>
      <c r="B631" s="7"/>
      <c r="C631" s="7"/>
      <c r="D631" s="7"/>
      <c r="E631" s="7"/>
    </row>
    <row r="632" spans="1:5" ht="12.75">
      <c r="A632" s="10"/>
      <c r="B632" s="7"/>
      <c r="C632" s="7"/>
      <c r="D632" s="7"/>
      <c r="E632" s="7"/>
    </row>
    <row r="633" spans="1:5" ht="12.75">
      <c r="A633" s="10"/>
      <c r="B633" s="12"/>
      <c r="C633" s="12"/>
      <c r="D633" s="12"/>
      <c r="E633" s="12"/>
    </row>
    <row r="634" spans="1:5" ht="12.75">
      <c r="A634" s="10"/>
      <c r="B634" s="35"/>
      <c r="C634" s="10"/>
      <c r="D634" s="12"/>
      <c r="E634" s="12"/>
    </row>
    <row r="635" spans="1:5" ht="12.75">
      <c r="A635" s="10"/>
      <c r="B635" s="32"/>
      <c r="C635" s="10"/>
      <c r="D635" s="12"/>
      <c r="E635" s="12"/>
    </row>
    <row r="636" spans="1:5" ht="12.75">
      <c r="A636" s="10"/>
      <c r="B636" s="50"/>
      <c r="C636" s="22"/>
      <c r="D636" s="15"/>
      <c r="E636" s="15"/>
    </row>
    <row r="637" spans="1:5" ht="12.75">
      <c r="A637" s="10"/>
      <c r="B637" s="50"/>
      <c r="C637" s="22"/>
      <c r="D637" s="15"/>
      <c r="E637" s="15"/>
    </row>
    <row r="638" spans="1:5" ht="12.75">
      <c r="A638" s="10"/>
      <c r="B638" s="50"/>
      <c r="C638" s="22"/>
      <c r="D638" s="15"/>
      <c r="E638" s="15"/>
    </row>
    <row r="639" spans="1:5" ht="12.75">
      <c r="A639" s="10"/>
      <c r="B639" s="32"/>
      <c r="C639" s="10"/>
      <c r="D639" s="57"/>
      <c r="E639" s="57"/>
    </row>
    <row r="640" spans="1:5" ht="13.5" thickBot="1">
      <c r="A640" s="10"/>
      <c r="B640" s="52"/>
      <c r="C640" s="52"/>
      <c r="D640" s="52"/>
      <c r="E640" s="52"/>
    </row>
    <row r="641" spans="1:5" ht="13.5" thickTop="1">
      <c r="A641" s="10"/>
      <c r="B641" s="35"/>
      <c r="C641" s="32"/>
      <c r="D641" s="32"/>
      <c r="E641" s="12"/>
    </row>
    <row r="642" spans="1:5" ht="12.75">
      <c r="A642" s="9"/>
      <c r="B642" s="19"/>
      <c r="C642" s="12"/>
      <c r="D642" s="12"/>
      <c r="E642" s="10"/>
    </row>
    <row r="643" spans="1:5" ht="12.75">
      <c r="A643" s="10"/>
      <c r="B643" s="20"/>
      <c r="C643" s="10"/>
      <c r="D643" s="34"/>
      <c r="E643" s="34"/>
    </row>
    <row r="644" spans="1:5" ht="12.75">
      <c r="A644" s="10"/>
      <c r="B644" s="10"/>
      <c r="C644" s="93"/>
      <c r="D644" s="93"/>
      <c r="E644" s="10"/>
    </row>
    <row r="645" spans="1:5" ht="12.75">
      <c r="A645" s="10"/>
      <c r="B645" s="93"/>
      <c r="C645" s="93"/>
      <c r="D645" s="93"/>
      <c r="E645" s="93"/>
    </row>
    <row r="646" spans="1:5" ht="12.75">
      <c r="A646" s="10"/>
      <c r="B646" s="7"/>
      <c r="C646" s="7"/>
      <c r="D646" s="7"/>
      <c r="E646" s="7"/>
    </row>
    <row r="647" spans="1:5" ht="12.75">
      <c r="A647" s="10"/>
      <c r="B647" s="7"/>
      <c r="C647" s="7"/>
      <c r="D647" s="7"/>
      <c r="E647" s="7"/>
    </row>
    <row r="648" spans="1:5" ht="12.75">
      <c r="A648" s="10"/>
      <c r="B648" s="7"/>
      <c r="C648" s="7"/>
      <c r="D648" s="7"/>
      <c r="E648" s="7"/>
    </row>
    <row r="649" spans="1:5" ht="12.75">
      <c r="A649" s="10"/>
      <c r="B649" s="12"/>
      <c r="C649" s="12"/>
      <c r="D649" s="12"/>
      <c r="E649" s="12"/>
    </row>
    <row r="650" spans="1:5" ht="12.75">
      <c r="A650" s="10"/>
      <c r="B650" s="19"/>
      <c r="C650" s="10"/>
      <c r="D650" s="12"/>
      <c r="E650" s="12"/>
    </row>
    <row r="651" spans="1:5" ht="12.75">
      <c r="A651" s="10"/>
      <c r="B651" s="19"/>
      <c r="C651" s="10"/>
      <c r="D651" s="10"/>
      <c r="E651" s="12"/>
    </row>
    <row r="652" spans="1:5" ht="12.75">
      <c r="A652" s="10"/>
      <c r="B652" s="19"/>
      <c r="C652" s="10"/>
      <c r="D652" s="10"/>
      <c r="E652" s="12"/>
    </row>
    <row r="653" spans="1:5" ht="12.75">
      <c r="A653" s="10"/>
      <c r="B653" s="53"/>
      <c r="C653" s="62"/>
      <c r="D653" s="13"/>
      <c r="E653" s="13"/>
    </row>
    <row r="654" spans="1:5" ht="12.75">
      <c r="A654" s="10"/>
      <c r="B654" s="53"/>
      <c r="C654" s="62"/>
      <c r="D654" s="13"/>
      <c r="E654" s="13"/>
    </row>
    <row r="655" spans="1:5" ht="12.75">
      <c r="A655" s="10"/>
      <c r="B655" s="53"/>
      <c r="C655" s="54"/>
      <c r="D655" s="13"/>
      <c r="E655" s="13"/>
    </row>
    <row r="656" spans="1:5" ht="12.75">
      <c r="A656" s="10"/>
      <c r="B656" s="53"/>
      <c r="C656" s="54"/>
      <c r="D656" s="13"/>
      <c r="E656" s="13"/>
    </row>
    <row r="657" spans="1:5" ht="12.75">
      <c r="A657" s="10"/>
      <c r="B657" s="53"/>
      <c r="C657" s="62"/>
      <c r="D657" s="13"/>
      <c r="E657" s="13"/>
    </row>
    <row r="658" spans="1:5" ht="12.75">
      <c r="A658" s="10"/>
      <c r="B658" s="32"/>
      <c r="C658" s="10"/>
      <c r="D658" s="13"/>
      <c r="E658" s="13"/>
    </row>
    <row r="659" spans="1:5" ht="12.75">
      <c r="A659" s="10"/>
      <c r="B659" s="55"/>
      <c r="C659" s="55"/>
      <c r="D659" s="55"/>
      <c r="E659" s="55"/>
    </row>
    <row r="660" spans="1:5" ht="12.75">
      <c r="A660" s="10"/>
      <c r="B660" s="50"/>
      <c r="C660" s="50"/>
      <c r="D660" s="50"/>
      <c r="E660" s="50"/>
    </row>
    <row r="661" spans="1:5" ht="12.75">
      <c r="A661" s="10"/>
      <c r="B661" s="35"/>
      <c r="C661" s="10"/>
      <c r="D661" s="13"/>
      <c r="E661" s="56"/>
    </row>
    <row r="662" spans="1:5" ht="12.75">
      <c r="A662" s="10"/>
      <c r="B662" s="35"/>
      <c r="C662" s="10"/>
      <c r="D662" s="13"/>
      <c r="E662" s="56"/>
    </row>
    <row r="663" spans="1:5" ht="12.75">
      <c r="A663" s="10"/>
      <c r="B663" s="46"/>
      <c r="C663" s="16"/>
      <c r="D663" s="13"/>
      <c r="E663" s="13"/>
    </row>
    <row r="664" spans="1:5" ht="12.75">
      <c r="A664" s="10"/>
      <c r="B664" s="46"/>
      <c r="C664" s="16"/>
      <c r="D664" s="13"/>
      <c r="E664" s="13"/>
    </row>
    <row r="665" spans="1:5" ht="12.75">
      <c r="A665" s="10"/>
      <c r="B665" s="32"/>
      <c r="C665" s="10"/>
      <c r="D665" s="13"/>
      <c r="E665" s="13"/>
    </row>
    <row r="666" spans="1:5" ht="12.75">
      <c r="A666" s="10"/>
      <c r="B666" s="55"/>
      <c r="C666" s="55"/>
      <c r="D666" s="55"/>
      <c r="E666" s="55"/>
    </row>
    <row r="667" spans="1:5" ht="12.75">
      <c r="A667" s="10"/>
      <c r="B667" s="32"/>
      <c r="C667" s="10"/>
      <c r="D667" s="13"/>
      <c r="E667" s="13"/>
    </row>
    <row r="668" spans="1:5" ht="13.5" thickBot="1">
      <c r="A668" s="10"/>
      <c r="B668" s="58"/>
      <c r="C668" s="58"/>
      <c r="D668" s="58"/>
      <c r="E668" s="58"/>
    </row>
    <row r="669" spans="1:5" ht="13.5" thickTop="1">
      <c r="A669" s="10"/>
      <c r="B669" s="35"/>
      <c r="C669" s="50"/>
      <c r="D669" s="50"/>
      <c r="E669" s="56"/>
    </row>
    <row r="670" spans="1:5" ht="12.75">
      <c r="A670" s="9"/>
      <c r="B670" s="32"/>
      <c r="C670" s="56"/>
      <c r="D670" s="56"/>
      <c r="E670" s="10"/>
    </row>
    <row r="671" spans="1:5" ht="12.75">
      <c r="A671" s="10"/>
      <c r="B671" s="20"/>
      <c r="C671" s="32"/>
      <c r="D671" s="32"/>
      <c r="E671" s="21"/>
    </row>
    <row r="672" spans="1:5" ht="12.75">
      <c r="A672" s="10"/>
      <c r="B672" s="10"/>
      <c r="C672" s="93"/>
      <c r="D672" s="93"/>
      <c r="E672" s="10"/>
    </row>
    <row r="673" spans="1:5" ht="12.75">
      <c r="A673" s="10"/>
      <c r="B673" s="93"/>
      <c r="C673" s="93"/>
      <c r="D673" s="93"/>
      <c r="E673" s="93"/>
    </row>
    <row r="674" spans="1:5" ht="12.75">
      <c r="A674" s="10"/>
      <c r="B674" s="7"/>
      <c r="C674" s="7"/>
      <c r="D674" s="7"/>
      <c r="E674" s="7"/>
    </row>
    <row r="675" spans="1:5" ht="12.75">
      <c r="A675" s="10"/>
      <c r="B675" s="7"/>
      <c r="C675" s="7"/>
      <c r="D675" s="7"/>
      <c r="E675" s="7"/>
    </row>
    <row r="676" spans="1:5" ht="12.75">
      <c r="A676" s="10"/>
      <c r="B676" s="7"/>
      <c r="C676" s="7"/>
      <c r="D676" s="7"/>
      <c r="E676" s="7"/>
    </row>
    <row r="677" spans="1:5" ht="12.75">
      <c r="A677" s="10"/>
      <c r="B677" s="12"/>
      <c r="C677" s="12"/>
      <c r="D677" s="12"/>
      <c r="E677" s="12"/>
    </row>
    <row r="678" spans="1:5" ht="12.75">
      <c r="A678" s="10"/>
      <c r="B678" s="35"/>
      <c r="C678" s="10"/>
      <c r="D678" s="42"/>
      <c r="E678" s="42"/>
    </row>
    <row r="679" spans="1:5" ht="12.75">
      <c r="A679" s="10"/>
      <c r="B679" s="32"/>
      <c r="C679" s="10"/>
      <c r="D679" s="32"/>
      <c r="E679" s="32"/>
    </row>
    <row r="680" spans="1:5" ht="12.75">
      <c r="A680" s="10"/>
      <c r="B680" s="50"/>
      <c r="C680" s="13"/>
      <c r="D680" s="50"/>
      <c r="E680" s="50"/>
    </row>
    <row r="681" spans="1:5" ht="12.75">
      <c r="A681" s="10"/>
      <c r="B681" s="50"/>
      <c r="C681" s="13"/>
      <c r="D681" s="50"/>
      <c r="E681" s="50"/>
    </row>
    <row r="682" spans="1:5" ht="12.75">
      <c r="A682" s="10"/>
      <c r="B682" s="50"/>
      <c r="C682" s="13"/>
      <c r="D682" s="50"/>
      <c r="E682" s="50"/>
    </row>
    <row r="683" spans="1:5" ht="12.75">
      <c r="A683" s="10"/>
      <c r="B683" s="50"/>
      <c r="C683" s="13"/>
      <c r="D683" s="50"/>
      <c r="E683" s="50"/>
    </row>
    <row r="684" spans="1:5" ht="12.75">
      <c r="A684" s="10"/>
      <c r="B684" s="50"/>
      <c r="C684" s="13"/>
      <c r="D684" s="50"/>
      <c r="E684" s="50"/>
    </row>
    <row r="685" spans="1:5" ht="12.75">
      <c r="A685" s="10"/>
      <c r="B685" s="32"/>
      <c r="C685" s="10"/>
      <c r="D685" s="50"/>
      <c r="E685" s="50"/>
    </row>
    <row r="686" spans="1:5" ht="12.75">
      <c r="A686" s="10"/>
      <c r="B686" s="55"/>
      <c r="C686" s="55"/>
      <c r="D686" s="55"/>
      <c r="E686" s="55"/>
    </row>
    <row r="687" spans="1:5" ht="12.75">
      <c r="A687" s="10"/>
      <c r="B687" s="32"/>
      <c r="C687" s="10"/>
      <c r="D687" s="32"/>
      <c r="E687" s="32"/>
    </row>
    <row r="688" spans="1:5" ht="12.75">
      <c r="A688" s="10"/>
      <c r="B688" s="50"/>
      <c r="C688" s="13"/>
      <c r="D688" s="50"/>
      <c r="E688" s="50"/>
    </row>
    <row r="689" spans="1:5" ht="12.75">
      <c r="A689" s="10"/>
      <c r="B689" s="50"/>
      <c r="C689" s="13"/>
      <c r="D689" s="50"/>
      <c r="E689" s="50"/>
    </row>
    <row r="690" spans="1:5" ht="12.75">
      <c r="A690" s="10"/>
      <c r="B690" s="50"/>
      <c r="C690" s="13"/>
      <c r="D690" s="50"/>
      <c r="E690" s="50"/>
    </row>
    <row r="691" spans="1:5" ht="12.75">
      <c r="A691" s="10"/>
      <c r="B691" s="50"/>
      <c r="C691" s="13"/>
      <c r="D691" s="50"/>
      <c r="E691" s="50"/>
    </row>
    <row r="692" spans="1:5" ht="12.75">
      <c r="A692" s="10"/>
      <c r="B692" s="32"/>
      <c r="C692" s="10"/>
      <c r="D692" s="50"/>
      <c r="E692" s="50"/>
    </row>
    <row r="693" spans="1:5" ht="12.75">
      <c r="A693" s="10"/>
      <c r="B693" s="55"/>
      <c r="C693" s="55"/>
      <c r="D693" s="55"/>
      <c r="E693" s="55"/>
    </row>
    <row r="694" spans="1:5" ht="12.75">
      <c r="A694" s="10"/>
      <c r="B694" s="50"/>
      <c r="C694" s="50"/>
      <c r="D694" s="50"/>
      <c r="E694" s="50"/>
    </row>
    <row r="695" spans="1:5" ht="12.75">
      <c r="A695" s="10"/>
      <c r="B695" s="10"/>
      <c r="C695" s="93"/>
      <c r="D695" s="93"/>
      <c r="E695" s="10"/>
    </row>
    <row r="696" spans="1:5" ht="12.75">
      <c r="A696" s="10"/>
      <c r="B696" s="93"/>
      <c r="C696" s="93"/>
      <c r="D696" s="93"/>
      <c r="E696" s="93"/>
    </row>
    <row r="697" spans="1:5" ht="12.75">
      <c r="A697" s="10"/>
      <c r="B697" s="7"/>
      <c r="C697" s="7"/>
      <c r="D697" s="7"/>
      <c r="E697" s="7"/>
    </row>
    <row r="698" spans="1:5" ht="12.75">
      <c r="A698" s="10"/>
      <c r="B698" s="7"/>
      <c r="C698" s="7"/>
      <c r="D698" s="7"/>
      <c r="E698" s="7"/>
    </row>
    <row r="699" spans="1:5" ht="12.75">
      <c r="A699" s="10"/>
      <c r="B699" s="7"/>
      <c r="C699" s="7"/>
      <c r="D699" s="7"/>
      <c r="E699" s="7"/>
    </row>
    <row r="700" spans="1:5" ht="12.75">
      <c r="A700" s="10"/>
      <c r="B700" s="12"/>
      <c r="C700" s="12"/>
      <c r="D700" s="12"/>
      <c r="E700" s="12"/>
    </row>
    <row r="701" spans="1:5" ht="12.75">
      <c r="A701" s="10"/>
      <c r="B701" s="50"/>
      <c r="C701" s="50"/>
      <c r="D701" s="50"/>
      <c r="E701" s="50"/>
    </row>
    <row r="702" spans="1:5" ht="12.75">
      <c r="A702" s="10"/>
      <c r="B702" s="32"/>
      <c r="C702" s="10"/>
      <c r="D702" s="32"/>
      <c r="E702" s="32"/>
    </row>
    <row r="703" spans="1:5" ht="12.75">
      <c r="A703" s="10"/>
      <c r="B703" s="63"/>
      <c r="C703" s="62"/>
      <c r="D703" s="50"/>
      <c r="E703" s="50"/>
    </row>
    <row r="704" spans="1:5" ht="12.75">
      <c r="A704" s="10"/>
      <c r="B704" s="63"/>
      <c r="C704" s="62"/>
      <c r="D704" s="50"/>
      <c r="E704" s="50"/>
    </row>
    <row r="705" spans="1:5" ht="12.75">
      <c r="A705" s="10"/>
      <c r="B705" s="63"/>
      <c r="C705" s="62"/>
      <c r="D705" s="50"/>
      <c r="E705" s="50"/>
    </row>
    <row r="706" spans="1:5" ht="12.75">
      <c r="A706" s="10"/>
      <c r="B706" s="63"/>
      <c r="C706" s="62"/>
      <c r="D706" s="50"/>
      <c r="E706" s="50"/>
    </row>
    <row r="707" spans="1:5" ht="12.75">
      <c r="A707" s="10"/>
      <c r="B707" s="63"/>
      <c r="C707" s="62"/>
      <c r="D707" s="50"/>
      <c r="E707" s="50"/>
    </row>
    <row r="708" spans="1:5" ht="12.75">
      <c r="A708" s="10"/>
      <c r="B708" s="63"/>
      <c r="C708" s="62"/>
      <c r="D708" s="50"/>
      <c r="E708" s="50"/>
    </row>
    <row r="709" spans="1:5" ht="12.75">
      <c r="A709" s="10"/>
      <c r="B709" s="32"/>
      <c r="C709" s="10"/>
      <c r="D709" s="50"/>
      <c r="E709" s="50"/>
    </row>
    <row r="710" spans="1:5" ht="12.75">
      <c r="A710" s="10"/>
      <c r="B710" s="55"/>
      <c r="C710" s="55"/>
      <c r="D710" s="55"/>
      <c r="E710" s="55"/>
    </row>
    <row r="711" spans="1:5" ht="12.75">
      <c r="A711" s="10"/>
      <c r="B711" s="32"/>
      <c r="C711" s="10"/>
      <c r="D711" s="32"/>
      <c r="E711" s="32"/>
    </row>
    <row r="712" spans="1:5" ht="13.5" thickBot="1">
      <c r="A712" s="10"/>
      <c r="B712" s="58"/>
      <c r="C712" s="58"/>
      <c r="D712" s="58"/>
      <c r="E712" s="58"/>
    </row>
    <row r="713" spans="1:5" ht="13.5" thickTop="1">
      <c r="A713" s="10"/>
      <c r="B713" s="32"/>
      <c r="C713" s="32"/>
      <c r="D713" s="32"/>
      <c r="E713" s="10"/>
    </row>
    <row r="714" spans="1:5" ht="12.75">
      <c r="A714" s="9"/>
      <c r="B714" s="32"/>
      <c r="C714" s="32"/>
      <c r="D714" s="32"/>
      <c r="E714" s="10"/>
    </row>
    <row r="715" spans="1:5" ht="12.75">
      <c r="A715" s="10"/>
      <c r="B715" s="20"/>
      <c r="C715" s="32"/>
      <c r="D715" s="32"/>
      <c r="E715" s="21"/>
    </row>
    <row r="716" spans="1:5" ht="12.75">
      <c r="A716" s="10"/>
      <c r="B716" s="10"/>
      <c r="C716" s="93"/>
      <c r="D716" s="93"/>
      <c r="E716" s="10"/>
    </row>
    <row r="717" spans="1:5" ht="12.75">
      <c r="A717" s="10"/>
      <c r="B717" s="93"/>
      <c r="C717" s="93"/>
      <c r="D717" s="93"/>
      <c r="E717" s="93"/>
    </row>
    <row r="718" spans="1:5" ht="12.75">
      <c r="A718" s="10"/>
      <c r="B718" s="7"/>
      <c r="C718" s="7"/>
      <c r="D718" s="7"/>
      <c r="E718" s="7"/>
    </row>
    <row r="719" spans="1:5" ht="12.75">
      <c r="A719" s="10"/>
      <c r="B719" s="7"/>
      <c r="C719" s="7"/>
      <c r="D719" s="7"/>
      <c r="E719" s="7"/>
    </row>
    <row r="720" spans="1:5" ht="12.75">
      <c r="A720" s="10"/>
      <c r="B720" s="7"/>
      <c r="C720" s="7"/>
      <c r="D720" s="7"/>
      <c r="E720" s="7"/>
    </row>
    <row r="721" spans="1:5" ht="12.75">
      <c r="A721" s="10"/>
      <c r="B721" s="12"/>
      <c r="C721" s="12"/>
      <c r="D721" s="12"/>
      <c r="E721" s="12"/>
    </row>
    <row r="722" spans="1:5" ht="12.75">
      <c r="A722" s="10"/>
      <c r="B722" s="32"/>
      <c r="C722" s="10"/>
      <c r="D722" s="12"/>
      <c r="E722" s="12"/>
    </row>
    <row r="723" spans="1:5" ht="12.75">
      <c r="A723" s="10"/>
      <c r="B723" s="50"/>
      <c r="C723" s="13"/>
      <c r="D723" s="50"/>
      <c r="E723" s="50"/>
    </row>
    <row r="724" spans="1:5" ht="12.75">
      <c r="A724" s="10"/>
      <c r="B724" s="50"/>
      <c r="C724" s="13"/>
      <c r="D724" s="50"/>
      <c r="E724" s="50"/>
    </row>
    <row r="725" spans="1:5" ht="12.75">
      <c r="A725" s="10"/>
      <c r="B725" s="50"/>
      <c r="C725" s="13"/>
      <c r="D725" s="50"/>
      <c r="E725" s="50"/>
    </row>
    <row r="726" spans="1:5" ht="12.75">
      <c r="A726" s="10"/>
      <c r="B726" s="50"/>
      <c r="C726" s="13"/>
      <c r="D726" s="50"/>
      <c r="E726" s="50"/>
    </row>
    <row r="727" spans="1:5" ht="12.75">
      <c r="A727" s="10"/>
      <c r="B727" s="32"/>
      <c r="C727" s="10"/>
      <c r="D727" s="50"/>
      <c r="E727" s="50"/>
    </row>
    <row r="728" spans="1:5" ht="13.5" thickBot="1">
      <c r="A728" s="10"/>
      <c r="B728" s="52"/>
      <c r="C728" s="52"/>
      <c r="D728" s="52"/>
      <c r="E728" s="52"/>
    </row>
    <row r="729" spans="1:5" ht="13.5" thickTop="1">
      <c r="A729" s="10"/>
      <c r="B729" s="32"/>
      <c r="C729" s="32"/>
      <c r="D729" s="32"/>
      <c r="E729" s="10"/>
    </row>
    <row r="730" spans="1:5" ht="12.75">
      <c r="A730" s="9"/>
      <c r="B730" s="19"/>
      <c r="C730" s="32"/>
      <c r="D730" s="32"/>
      <c r="E730" s="10"/>
    </row>
    <row r="731" spans="1:5" ht="12.75">
      <c r="A731" s="10"/>
      <c r="B731" s="20"/>
      <c r="C731" s="10"/>
      <c r="D731" s="10"/>
      <c r="E731" s="10"/>
    </row>
    <row r="732" spans="1:5" ht="12.75">
      <c r="A732" s="10"/>
      <c r="B732" s="20"/>
      <c r="C732" s="34"/>
      <c r="D732" s="20"/>
      <c r="E732" s="10"/>
    </row>
    <row r="733" spans="1:5" ht="12.75">
      <c r="A733" s="10"/>
      <c r="B733" s="20"/>
      <c r="C733" s="10"/>
      <c r="D733" s="34"/>
      <c r="E733" s="34"/>
    </row>
    <row r="734" spans="1:5" ht="12.75">
      <c r="A734" s="10"/>
      <c r="B734" s="20"/>
      <c r="C734" s="10"/>
      <c r="D734" s="42"/>
      <c r="E734" s="42"/>
    </row>
    <row r="735" spans="1:5" ht="12.75">
      <c r="A735" s="10"/>
      <c r="B735" s="7"/>
      <c r="C735" s="10"/>
      <c r="D735" s="42"/>
      <c r="E735" s="42"/>
    </row>
    <row r="736" spans="1:5" ht="12.75">
      <c r="A736" s="10"/>
      <c r="B736" s="35"/>
      <c r="C736" s="10"/>
      <c r="D736" s="42"/>
      <c r="E736" s="42"/>
    </row>
    <row r="737" spans="1:5" ht="12.75">
      <c r="A737" s="10"/>
      <c r="B737" s="35"/>
      <c r="C737" s="10"/>
      <c r="D737" s="12"/>
      <c r="E737" s="12"/>
    </row>
    <row r="738" spans="1:5" ht="12.75">
      <c r="A738" s="10"/>
      <c r="B738" s="35"/>
      <c r="C738" s="10"/>
      <c r="D738" s="12"/>
      <c r="E738" s="12"/>
    </row>
    <row r="739" spans="1:5" ht="12.75">
      <c r="A739" s="10"/>
      <c r="B739" s="46"/>
      <c r="C739" s="10"/>
      <c r="D739" s="13"/>
      <c r="E739" s="13"/>
    </row>
    <row r="740" spans="1:5" ht="12.75">
      <c r="A740" s="10"/>
      <c r="B740" s="46"/>
      <c r="C740" s="10"/>
      <c r="D740" s="13"/>
      <c r="E740" s="13"/>
    </row>
    <row r="741" spans="1:5" ht="12.75">
      <c r="A741" s="10"/>
      <c r="B741" s="46"/>
      <c r="C741" s="10"/>
      <c r="D741" s="13"/>
      <c r="E741" s="13"/>
    </row>
    <row r="742" spans="1:5" ht="12.75">
      <c r="A742" s="10"/>
      <c r="B742" s="46"/>
      <c r="C742" s="10"/>
      <c r="D742" s="13"/>
      <c r="E742" s="13"/>
    </row>
    <row r="743" spans="1:5" ht="12.75">
      <c r="A743" s="10"/>
      <c r="B743" s="46"/>
      <c r="C743" s="10"/>
      <c r="D743" s="13"/>
      <c r="E743" s="13"/>
    </row>
    <row r="744" spans="1:5" ht="12.75">
      <c r="A744" s="10"/>
      <c r="B744" s="46"/>
      <c r="C744" s="10"/>
      <c r="D744" s="13"/>
      <c r="E744" s="13"/>
    </row>
    <row r="745" spans="1:5" ht="12.75">
      <c r="A745" s="10"/>
      <c r="B745" s="46"/>
      <c r="C745" s="10"/>
      <c r="D745" s="13"/>
      <c r="E745" s="13"/>
    </row>
    <row r="746" spans="1:5" ht="12.75">
      <c r="A746" s="10"/>
      <c r="B746" s="15"/>
      <c r="C746" s="10"/>
      <c r="D746" s="59"/>
      <c r="E746" s="59"/>
    </row>
    <row r="747" spans="1:3" ht="12.75">
      <c r="A747" s="10"/>
      <c r="B747" s="46"/>
      <c r="C747" s="10"/>
    </row>
    <row r="748" spans="1:5" ht="12.75">
      <c r="A748" s="10"/>
      <c r="B748" s="46"/>
      <c r="C748" s="10"/>
      <c r="D748" s="13"/>
      <c r="E748" s="16"/>
    </row>
    <row r="749" spans="1:5" ht="12.75">
      <c r="A749" s="10"/>
      <c r="B749" s="46"/>
      <c r="C749" s="10"/>
      <c r="D749" s="13"/>
      <c r="E749" s="13"/>
    </row>
    <row r="750" spans="1:5" ht="12.75">
      <c r="A750" s="10"/>
      <c r="B750" s="46"/>
      <c r="C750" s="10"/>
      <c r="D750" s="13"/>
      <c r="E750" s="13"/>
    </row>
    <row r="751" spans="1:5" ht="12.75">
      <c r="A751" s="10"/>
      <c r="B751" s="15"/>
      <c r="C751" s="10"/>
      <c r="D751" s="59"/>
      <c r="E751" s="71"/>
    </row>
    <row r="752" spans="1:3" ht="12.75">
      <c r="A752" s="10"/>
      <c r="B752" s="46"/>
      <c r="C752" s="10"/>
    </row>
    <row r="753" spans="1:5" ht="12.75">
      <c r="A753" s="10"/>
      <c r="B753" s="15"/>
      <c r="C753" s="10"/>
      <c r="D753" s="13"/>
      <c r="E753" s="13"/>
    </row>
    <row r="754" spans="1:5" ht="13.5" thickBot="1">
      <c r="A754" s="10"/>
      <c r="B754" s="46"/>
      <c r="C754" s="10"/>
      <c r="D754" s="17"/>
      <c r="E754" s="17"/>
    </row>
    <row r="755" spans="1:5" ht="13.5" thickTop="1">
      <c r="A755" s="10"/>
      <c r="B755" s="19"/>
      <c r="C755" s="16"/>
      <c r="D755" s="16"/>
      <c r="E755" s="10"/>
    </row>
    <row r="756" spans="1:5" ht="12.75">
      <c r="A756" s="10"/>
      <c r="B756" s="19"/>
      <c r="C756" s="10"/>
      <c r="D756" s="10"/>
      <c r="E756" s="10"/>
    </row>
    <row r="757" spans="1:5" ht="12.75">
      <c r="A757" s="10"/>
      <c r="B757" s="19"/>
      <c r="C757" s="10"/>
      <c r="D757" s="10"/>
      <c r="E757" s="10"/>
    </row>
    <row r="758" spans="1:5" ht="12.75">
      <c r="A758" s="10"/>
      <c r="B758" s="19"/>
      <c r="C758" s="10"/>
      <c r="D758" s="10"/>
      <c r="E758" s="10"/>
    </row>
    <row r="759" spans="1:5" ht="12.75">
      <c r="A759" s="10"/>
      <c r="B759" s="19"/>
      <c r="C759" s="10"/>
      <c r="D759" s="10"/>
      <c r="E759" s="10"/>
    </row>
    <row r="760" spans="1:5" ht="12.75">
      <c r="A760" s="10"/>
      <c r="B760" s="19"/>
      <c r="C760" s="10"/>
      <c r="D760" s="10"/>
      <c r="E760" s="10"/>
    </row>
    <row r="761" spans="1:5" ht="12.75">
      <c r="A761" s="10"/>
      <c r="B761" s="19"/>
      <c r="C761" s="10"/>
      <c r="D761" s="10"/>
      <c r="E761" s="10"/>
    </row>
    <row r="762" spans="1:5" ht="12.75">
      <c r="A762" s="10"/>
      <c r="B762" s="19"/>
      <c r="C762" s="10"/>
      <c r="D762" s="10"/>
      <c r="E762" s="10"/>
    </row>
    <row r="763" spans="1:5" ht="12.75">
      <c r="A763" s="10"/>
      <c r="B763" s="19"/>
      <c r="C763" s="10"/>
      <c r="D763" s="10"/>
      <c r="E763" s="10"/>
    </row>
    <row r="764" spans="1:5" ht="12.75">
      <c r="A764" s="10"/>
      <c r="B764" s="19"/>
      <c r="C764" s="10"/>
      <c r="D764" s="10"/>
      <c r="E764" s="10"/>
    </row>
    <row r="765" spans="1:5" ht="12.75">
      <c r="A765" s="10"/>
      <c r="B765" s="19"/>
      <c r="C765" s="10"/>
      <c r="D765" s="10"/>
      <c r="E765" s="10"/>
    </row>
  </sheetData>
  <mergeCells count="21">
    <mergeCell ref="B629:C629"/>
    <mergeCell ref="D629:E629"/>
    <mergeCell ref="C644:D644"/>
    <mergeCell ref="C604:D604"/>
    <mergeCell ref="B605:C605"/>
    <mergeCell ref="D605:E605"/>
    <mergeCell ref="C628:D628"/>
    <mergeCell ref="B696:C696"/>
    <mergeCell ref="D696:E696"/>
    <mergeCell ref="B645:C645"/>
    <mergeCell ref="D645:E645"/>
    <mergeCell ref="D230:E230"/>
    <mergeCell ref="B54:C54"/>
    <mergeCell ref="D54:E54"/>
    <mergeCell ref="B717:C717"/>
    <mergeCell ref="D717:E717"/>
    <mergeCell ref="C672:D672"/>
    <mergeCell ref="B673:C673"/>
    <mergeCell ref="D673:E673"/>
    <mergeCell ref="C716:D716"/>
    <mergeCell ref="C695:D695"/>
  </mergeCells>
  <printOptions horizontalCentered="1"/>
  <pageMargins left="0.64" right="0.27" top="1" bottom="1" header="0.51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AMANAH MERCHANT BANK BERHAD</dc:creator>
  <cp:keywords/>
  <dc:description/>
  <cp:lastModifiedBy>user</cp:lastModifiedBy>
  <cp:lastPrinted>2000-08-18T02:09:29Z</cp:lastPrinted>
  <dcterms:created xsi:type="dcterms:W3CDTF">1998-04-21T03:32:02Z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